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1 CUENTA PUBLICA\2022\4TO. TRIMESTRE\4to. trimestre_digital\"/>
    </mc:Choice>
  </mc:AlternateContent>
  <xr:revisionPtr revIDLastSave="0" documentId="13_ncr:1_{16FC9B89-32BF-4260-A6EF-4F219F02F451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64" l="1"/>
  <c r="D20" i="59" l="1"/>
  <c r="C84" i="62"/>
  <c r="C102" i="62"/>
  <c r="D48" i="62"/>
  <c r="C62" i="62"/>
  <c r="D61" i="62"/>
  <c r="C96" i="62"/>
  <c r="D96" i="62"/>
  <c r="D62" i="62"/>
  <c r="C61" i="62" l="1"/>
  <c r="C48" i="62" s="1"/>
  <c r="D15" i="62"/>
  <c r="C15" i="62"/>
  <c r="D101" i="60"/>
  <c r="D102" i="60"/>
  <c r="D103" i="60"/>
  <c r="D104" i="60"/>
  <c r="D105" i="60"/>
  <c r="D106" i="60"/>
  <c r="D107" i="60"/>
  <c r="D108" i="60"/>
  <c r="D109" i="60"/>
  <c r="D110" i="60"/>
  <c r="D111" i="60"/>
  <c r="D112" i="60"/>
  <c r="D113" i="60"/>
  <c r="D114" i="60"/>
  <c r="D115" i="60"/>
  <c r="D116" i="60"/>
  <c r="D117" i="60"/>
  <c r="D118" i="60"/>
  <c r="D119" i="60"/>
  <c r="D120" i="60"/>
  <c r="D121" i="60"/>
  <c r="D122" i="60"/>
  <c r="D123" i="60"/>
  <c r="D124" i="60"/>
  <c r="D125" i="60"/>
  <c r="D126" i="60"/>
  <c r="D127" i="60"/>
  <c r="D128" i="60"/>
  <c r="D129" i="60"/>
  <c r="D130" i="60"/>
  <c r="D131" i="60"/>
  <c r="D132" i="60"/>
  <c r="D133" i="60"/>
  <c r="D134" i="60"/>
  <c r="D135" i="60"/>
  <c r="D136" i="60"/>
  <c r="D137" i="60"/>
  <c r="D138" i="60"/>
  <c r="D139" i="60"/>
  <c r="D140" i="60"/>
  <c r="D141" i="60"/>
  <c r="D142" i="60"/>
  <c r="D143" i="60"/>
  <c r="D144" i="60"/>
  <c r="D145" i="60"/>
  <c r="D146" i="60"/>
  <c r="D147" i="60"/>
  <c r="D148" i="60"/>
  <c r="D149" i="60"/>
  <c r="D150" i="60"/>
  <c r="D151" i="60"/>
  <c r="D152" i="60"/>
  <c r="D153" i="60"/>
  <c r="D154" i="60"/>
  <c r="D155" i="60"/>
  <c r="D156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00" i="60"/>
  <c r="E103" i="59" l="1"/>
  <c r="F103" i="59"/>
  <c r="G103" i="59"/>
  <c r="D103" i="59"/>
  <c r="E62" i="59"/>
  <c r="D62" i="59"/>
  <c r="A1" i="59"/>
  <c r="A1" i="64" s="1"/>
  <c r="A1" i="63" l="1"/>
  <c r="E1" i="62" l="1"/>
  <c r="E2" i="62"/>
  <c r="E3" i="62"/>
  <c r="D135" i="62" l="1"/>
  <c r="C135" i="62"/>
  <c r="D43" i="62" l="1"/>
  <c r="C43" i="62"/>
  <c r="E1" i="61" l="1"/>
  <c r="H1" i="59"/>
  <c r="E3" i="61"/>
  <c r="E2" i="61"/>
  <c r="E3" i="60"/>
  <c r="C7" i="64" l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<sst xmlns="http://schemas.openxmlformats.org/spreadsheetml/2006/main" count="962" uniqueCount="673">
  <si>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</si>
  <si>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</si>
  <si>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</si>
  <si>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</si>
  <si>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</si>
  <si>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</si>
  <si>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</si>
  <si>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</si>
  <si>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</si>
  <si>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</si>
  <si>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</si>
  <si>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</si>
  <si>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</si>
  <si>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</si>
  <si>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</si>
  <si>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</si>
  <si>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</si>
  <si>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</si>
  <si>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</si>
  <si>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</si>
  <si>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</si>
  <si>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</si>
  <si>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</si>
  <si>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</si>
  <si>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</si>
  <si>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</si>
  <si>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</si>
  <si>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</si>
  <si>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</si>
  <si>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</si>
  <si>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</si>
  <si>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</si>
  <si>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</si>
  <si>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</si>
  <si>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</si>
  <si>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</si>
  <si>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</si>
  <si>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</si>
  <si>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</si>
  <si>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</si>
  <si>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</si>
  <si>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</si>
  <si>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</si>
  <si>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</si>
  <si>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</si>
  <si>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</si>
  <si>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</si>
  <si>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</si>
  <si>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</si>
  <si>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</si>
  <si>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</si>
  <si>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</si>
  <si>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</si>
  <si>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</si>
  <si>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</si>
  <si>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</si>
  <si>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</si>
  <si>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</si>
  <si>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</si>
  <si>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</si>
  <si>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</si>
  <si>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</si>
  <si>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</si>
  <si>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</si>
  <si>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</si>
  <si>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</si>
  <si>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</si>
  <si>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</si>
  <si>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</si>
  <si>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</si>
  <si>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</si>
  <si>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</si>
  <si>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</si>
  <si>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</si>
  <si>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</si>
  <si>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</si>
  <si>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</si>
  <si>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</si>
  <si>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</si>
  <si>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</si>
  <si>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</si>
  <si>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</si>
  <si>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</si>
  <si>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</si>
  <si>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</si>
  <si>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</si>
  <si>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</si>
  <si>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</si>
  <si>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</si>
  <si>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</si>
  <si>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</si>
  <si>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</si>
  <si>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</si>
  <si>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</si>
  <si>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</si>
  <si>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</si>
  <si>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</si>
  <si>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</si>
  <si>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</si>
  <si>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</si>
  <si>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</si>
  <si>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</si>
  <si>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</si>
  <si>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</si>
  <si>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</si>
  <si>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</si>
  <si>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</si>
  <si>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</si>
  <si>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</si>
  <si>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</si>
  <si>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</si>
  <si>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</si>
  <si>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</si>
  <si>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</si>
  <si>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</si>
  <si>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</si>
  <si>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</si>
  <si>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</si>
  <si>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</si>
  <si>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</si>
  <si>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</si>
  <si>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</si>
  <si>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</si>
  <si>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</si>
  <si>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</si>
  <si>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</si>
  <si>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</si>
  <si>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</si>
  <si>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</si>
  <si>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</si>
  <si>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</si>
  <si>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</si>
  <si>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</si>
  <si>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</si>
  <si>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</si>
  <si>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</si>
  <si>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</si>
  <si>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</si>
  <si>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</si>
  <si>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</si>
  <si>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</si>
  <si>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</si>
  <si>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</si>
  <si>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</si>
  <si>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</si>
  <si>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</si>
  <si>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</si>
  <si>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</si>
  <si>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</si>
  <si>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</si>
  <si>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</si>
  <si>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</si>
  <si>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</si>
  <si>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</si>
  <si>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</si>
  <si>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</si>
  <si>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</si>
  <si>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</si>
  <si>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</si>
  <si>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</si>
  <si>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</si>
  <si>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</si>
  <si>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</si>
  <si>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</si>
  <si>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</si>
  <si>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</si>
  <si>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</si>
  <si>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</si>
  <si>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</si>
  <si>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</si>
  <si>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</si>
  <si>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</si>
  <si>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</si>
  <si>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</si>
  <si>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</si>
  <si>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</si>
  <si>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</si>
  <si>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</si>
  <si>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</si>
  <si>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</si>
  <si>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</si>
  <si>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</si>
  <si>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</si>
  <si>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</si>
  <si>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</si>
  <si>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</si>
  <si>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</si>
  <si>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</si>
  <si>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</si>
  <si>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</si>
  <si>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</si>
  <si>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</si>
  <si>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</si>
  <si>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</si>
  <si>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</si>
  <si>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</si>
  <si>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</si>
  <si>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</si>
  <si>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</si>
  <si>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</si>
  <si>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</si>
  <si>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</si>
  <si>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</si>
  <si>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</si>
  <si>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</si>
  <si>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</si>
  <si>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</si>
  <si>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</si>
  <si>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</si>
  <si>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</si>
  <si>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</si>
  <si>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</si>
  <si>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</si>
  <si>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</si>
  <si>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</si>
  <si>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</si>
  <si>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</si>
  <si>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</si>
  <si>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</si>
  <si>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</si>
  <si>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</si>
  <si>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</si>
  <si>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</si>
  <si>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</si>
  <si>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</si>
  <si>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</si>
  <si>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</si>
  <si>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</si>
  <si>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</si>
  <si>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</si>
  <si>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</si>
  <si>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</si>
  <si>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</si>
  <si>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</si>
  <si>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</si>
  <si>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</si>
  <si>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</si>
  <si>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</si>
  <si>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</si>
  <si>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</si>
  <si>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</si>
  <si>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</si>
  <si>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</si>
  <si>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</si>
  <si>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</si>
  <si>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</si>
  <si>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</si>
  <si>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</si>
  <si>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</si>
  <si>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</si>
  <si>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</si>
  <si>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</si>
  <si>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</si>
  <si>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</si>
  <si>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</si>
  <si>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</si>
  <si>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</si>
  <si>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</si>
  <si>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</si>
  <si>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</si>
  <si>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</si>
  <si>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</si>
  <si>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</si>
  <si>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</si>
  <si>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</si>
  <si>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</si>
  <si>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</si>
  <si>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</si>
  <si>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</si>
  <si>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</si>
  <si>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</si>
  <si>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</si>
  <si>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</si>
  <si>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</si>
  <si>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</si>
  <si>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</si>
  <si>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</si>
  <si>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</si>
  <si>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</si>
  <si>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</si>
  <si>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</si>
  <si>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</si>
  <si>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</si>
  <si>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</si>
  <si>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</si>
  <si>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</si>
  <si>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</si>
  <si>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</si>
  <si>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</si>
  <si>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</si>
  <si>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</si>
  <si>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</si>
  <si>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</si>
  <si>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</si>
  <si>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</si>
  <si>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</si>
  <si>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</si>
  <si>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</si>
  <si>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</si>
  <si>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</si>
  <si>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</si>
  <si>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</si>
  <si>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</si>
  <si>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</si>
  <si>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</si>
  <si>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</si>
  <si>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</si>
  <si>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</si>
  <si>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</si>
  <si>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</si>
  <si>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</si>
  <si>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</si>
  <si>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</si>
  <si>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</si>
  <si>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</si>
  <si>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</si>
  <si>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</si>
  <si>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</si>
  <si>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</si>
  <si>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</si>
  <si>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</si>
  <si>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</si>
  <si>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</si>
  <si>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</si>
  <si>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</si>
  <si>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</si>
  <si>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</si>
  <si>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</si>
  <si>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</si>
  <si>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</si>
  <si>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</si>
  <si>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</si>
  <si>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</si>
  <si>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</si>
  <si>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</si>
  <si>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</si>
  <si>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</si>
  <si>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</si>
  <si>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</si>
  <si>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</si>
  <si>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</si>
  <si>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</si>
  <si>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</si>
  <si>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</si>
  <si>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</si>
  <si>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</si>
  <si>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</si>
  <si>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</si>
  <si>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</si>
  <si>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</si>
  <si>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</si>
  <si>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</si>
  <si>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</si>
  <si>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</si>
  <si>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</si>
  <si>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</si>
  <si>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</si>
  <si>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</si>
  <si>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</si>
  <si>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</si>
  <si>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</si>
  <si>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</si>
  <si>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</si>
  <si>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</si>
  <si>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</si>
  <si>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</si>
  <si>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</si>
  <si>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</si>
  <si>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</si>
  <si>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</si>
  <si>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</si>
  <si>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</si>
  <si>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</si>
  <si>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</si>
  <si>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</si>
  <si>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</si>
  <si>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</si>
  <si>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</si>
  <si>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</si>
  <si>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</si>
  <si>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</si>
  <si>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</si>
  <si>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</si>
  <si>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</si>
  <si>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</si>
  <si>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</si>
  <si>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</si>
  <si>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</si>
  <si>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</si>
  <si>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</si>
  <si>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</si>
  <si>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</si>
  <si>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</si>
  <si>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</si>
  <si>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</si>
  <si>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</si>
  <si>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</si>
  <si>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</si>
  <si>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</si>
  <si>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</si>
  <si>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</si>
  <si>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</si>
  <si>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</si>
  <si>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</si>
  <si>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</si>
  <si>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</si>
  <si>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</si>
  <si>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</si>
  <si>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</si>
  <si>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</si>
  <si>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</si>
  <si>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</si>
  <si>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</si>
  <si>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</si>
  <si>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</si>
  <si>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</si>
  <si>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</si>
  <si>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</si>
  <si>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</si>
  <si>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</si>
  <si>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</si>
  <si>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</si>
  <si>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</si>
  <si>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</si>
  <si>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</si>
  <si>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</si>
  <si>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</si>
  <si>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</si>
  <si>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</si>
  <si>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</si>
  <si>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</si>
  <si>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</si>
  <si>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</si>
  <si>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</si>
  <si>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</si>
  <si>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</si>
  <si>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</si>
  <si>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</si>
  <si>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</si>
  <si>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</si>
  <si>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</si>
  <si>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</si>
  <si>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</si>
  <si>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</si>
  <si>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</si>
  <si>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</si>
  <si>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</si>
  <si>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</si>
  <si>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</si>
  <si>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</si>
  <si>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</si>
  <si>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</si>
  <si>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</si>
  <si>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</si>
  <si>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</si>
  <si>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</si>
  <si>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</si>
  <si>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</si>
  <si>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</si>
  <si>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</si>
  <si>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</si>
  <si>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</si>
  <si>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</si>
  <si>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</si>
  <si>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</si>
  <si>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</si>
  <si>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</si>
  <si>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</si>
  <si>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</si>
  <si>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</si>
  <si>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</si>
  <si>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</si>
  <si>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</si>
  <si>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</si>
  <si>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</si>
  <si>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</si>
  <si>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</si>
  <si>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</si>
  <si>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</si>
  <si>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</si>
  <si>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</si>
  <si>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</si>
  <si>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</si>
  <si>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</si>
  <si>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</si>
  <si>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</si>
  <si>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</si>
  <si>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</si>
  <si>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</si>
  <si>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</si>
  <si>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</si>
  <si>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</si>
  <si>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</si>
  <si>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</si>
  <si>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</si>
  <si>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</si>
  <si>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</si>
  <si>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</si>
  <si>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</si>
  <si>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</si>
  <si>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</si>
  <si>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</si>
  <si>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</si>
  <si>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</si>
  <si>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</si>
  <si>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</si>
  <si>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</si>
  <si>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</si>
  <si>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</si>
  <si>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</si>
  <si>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</si>
  <si>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</si>
  <si>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</si>
  <si>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</si>
  <si>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</si>
  <si>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</si>
  <si>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</si>
  <si>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</si>
  <si>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</si>
  <si>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</si>
  <si>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</si>
  <si>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</si>
  <si>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</si>
  <si>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</si>
  <si>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</si>
  <si>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</si>
  <si>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</si>
  <si>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</si>
  <si>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</si>
  <si>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</si>
  <si>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</si>
  <si>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</si>
  <si>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</si>
  <si>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</si>
  <si>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</si>
  <si>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</si>
  <si>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</si>
  <si>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</si>
  <si>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</si>
  <si>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</si>
  <si>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</si>
  <si>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</si>
  <si>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</si>
  <si>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</si>
  <si>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</si>
  <si>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</si>
  <si>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</si>
  <si>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</si>
  <si>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</si>
  <si>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</si>
  <si>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</si>
  <si>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</si>
  <si>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</si>
  <si>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</si>
  <si>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</si>
  <si>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</si>
  <si>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</si>
  <si>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</si>
  <si>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</si>
  <si>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</si>
  <si>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</si>
  <si>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</si>
  <si>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</si>
  <si>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</si>
  <si>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</si>
  <si>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</si>
  <si>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</si>
  <si>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</si>
  <si>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</si>
  <si>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</si>
  <si>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</si>
  <si>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</si>
  <si>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</si>
  <si>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</si>
  <si>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</si>
  <si>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</si>
  <si>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</si>
  <si>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</si>
  <si>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</si>
  <si>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</si>
  <si>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</si>
  <si>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</si>
  <si>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</si>
  <si>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</si>
  <si>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</si>
  <si>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</si>
  <si>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</si>
  <si>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</si>
  <si>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</si>
  <si>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</si>
  <si>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</si>
  <si>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</si>
  <si>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</si>
  <si>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</si>
  <si>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</si>
  <si>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</si>
  <si>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</si>
  <si>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</si>
  <si>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</si>
  <si>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</si>
  <si>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</si>
  <si>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</si>
  <si>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</si>
  <si>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</si>
  <si>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</si>
  <si>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</si>
  <si>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</si>
  <si>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</si>
  <si>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</si>
  <si>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</si>
  <si>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</si>
  <si>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</si>
  <si>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</si>
  <si>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</si>
  <si>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</si>
  <si>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</si>
  <si>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</si>
  <si>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</si>
  <si>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</si>
  <si>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</si>
  <si>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</si>
  <si>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</si>
  <si>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</si>
  <si>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</si>
  <si>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</si>
  <si>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</si>
  <si>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</si>
  <si>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</si>
  <si>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</si>
  <si>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</si>
  <si>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</si>
  <si>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</si>
  <si>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</si>
  <si>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</si>
  <si>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</si>
  <si>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</si>
  <si>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</si>
  <si>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</si>
  <si>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</si>
  <si>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</si>
  <si>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</si>
  <si>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</si>
  <si>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</si>
  <si>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</si>
  <si>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</si>
  <si>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</si>
  <si>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</si>
  <si>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</si>
  <si>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</si>
  <si>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</si>
  <si>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</si>
  <si>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Fideicomiso de Obras por Cooperación</t>
  </si>
  <si>
    <t>Aportaciones Realizadas Por Los Vecinos En Cajas De La Tesorería Municipal</t>
  </si>
  <si>
    <t>Fondo revolvente</t>
  </si>
  <si>
    <t>Recurso de anticipos  por amortizar de contratos vigentes de obra</t>
  </si>
  <si>
    <t>Calculo de depreciación conforme a la CONAC/ valor historico</t>
  </si>
  <si>
    <t>10% mob. y 33.30% Computo</t>
  </si>
  <si>
    <t>Linea recta</t>
  </si>
  <si>
    <t>Pago según avance de obra y fondeado con aport. de cooperadores</t>
  </si>
  <si>
    <t>Se paga de forma mensual al SAT a través de la fiduciaria y a la  la Camara de forma semestral</t>
  </si>
  <si>
    <t>Particulares</t>
  </si>
  <si>
    <t>Aportaciones para obras diversas</t>
  </si>
  <si>
    <t>Aportaciones de Obras No Iniciadas</t>
  </si>
  <si>
    <t>Recurso a devolver  a los cooperadores por obras canceladas y saldos a favor de obras terminadas</t>
  </si>
  <si>
    <t>ACREEDORA</t>
  </si>
  <si>
    <t>Recurso  de aportaciones para el pago de obra de pavimentación y de gastos generales, así como recurso aplicado por el PAE pendiente de recaudar de cartera vencida..</t>
  </si>
  <si>
    <t>Recurso obtenido principalmente de las aportaciones de los vecinos de obras en proceso, deductivas a contratistas y accesorios pagados por PAE</t>
  </si>
  <si>
    <t>Productos financieros generados por el recurso invertido en bancos.</t>
  </si>
  <si>
    <t>Municipal</t>
  </si>
  <si>
    <t>Pago de liquidaciones</t>
  </si>
  <si>
    <t>Pago de sueldo al personal de base</t>
  </si>
  <si>
    <t>Correspondiente del 01 de enero  al 31 de diciembre del 2022</t>
  </si>
  <si>
    <t>Recurso depósitado por contratistas pend. de entregar estimación para registro; así como el  recurso a pagar al municipio por concepto de nóminas y partida 3981.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</si>
</sst>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84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9" fontId="13" fillId="0" borderId="0" xfId="14" applyFont="1"/>
    <xf numFmtId="43" fontId="13" fillId="0" borderId="0" xfId="15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3" fillId="0" borderId="0" xfId="8" applyFont="1" applyAlignment="1">
      <alignment horizontal="left" wrapText="1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" xfId="14" builtinId="5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tabSelected="1" zoomScale="190" zoomScaleNormal="190" zoomScaleSheetLayoutView="100" workbookViewId="0">
      <pane ySplit="5" topLeftCell="A6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8" t="s">
        <v>651</v>
      </c>
      <c r="B1" s="149"/>
      <c r="C1" s="150" t="s">
        <v>0</v>
      </c>
      <c r="D1" s="151">
        <v>2022</v>
      </c>
    </row>
    <row r="2" spans="1:4" x14ac:dyDescent="0.2">
      <c r="A2" s="152" t="s">
        <v>1</v>
      </c>
      <c r="B2" s="144"/>
      <c r="C2" s="153" t="s">
        <v>2</v>
      </c>
      <c r="D2" s="154" t="s">
        <v>3</v>
      </c>
    </row>
    <row r="3" spans="1:4" x14ac:dyDescent="0.2">
      <c r="A3" s="152" t="s">
        <v>671</v>
      </c>
      <c r="B3" s="144"/>
      <c r="C3" s="153" t="s">
        <v>4</v>
      </c>
      <c r="D3" s="155">
        <v>4</v>
      </c>
    </row>
    <row r="4" spans="1:4" x14ac:dyDescent="0.2">
      <c r="A4" s="156" t="s">
        <v>5</v>
      </c>
      <c r="B4" s="145"/>
      <c r="C4" s="145"/>
      <c r="D4" s="157"/>
    </row>
    <row r="5" spans="1:4" ht="15" customHeight="1" x14ac:dyDescent="0.2">
      <c r="A5" s="146" t="s">
        <v>6</v>
      </c>
      <c r="B5" s="147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60" t="s">
        <v>64</v>
      </c>
      <c r="B43" s="160"/>
      <c r="C43" s="139"/>
      <c r="D43" s="139"/>
      <c r="E43" s="139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zoomScale="180" zoomScaleNormal="180" workbookViewId="0">
      <selection activeCell="C11" sqref="C11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6" t="str">
        <f>ESF!A1</f>
        <v>Fideicomiso de Obras por Cooperación</v>
      </c>
      <c r="B1" s="167"/>
      <c r="C1" s="168"/>
    </row>
    <row r="2" spans="1:3" s="54" customFormat="1" ht="18" customHeight="1" x14ac:dyDescent="0.25">
      <c r="A2" s="169" t="s">
        <v>523</v>
      </c>
      <c r="B2" s="170"/>
      <c r="C2" s="171"/>
    </row>
    <row r="3" spans="1:3" s="54" customFormat="1" ht="18" customHeight="1" x14ac:dyDescent="0.25">
      <c r="A3" s="169" t="str">
        <f>ESF!A3</f>
        <v>Correspondiente del 01 de enero  al 31 de diciembre del 2022</v>
      </c>
      <c r="B3" s="170"/>
      <c r="C3" s="171"/>
    </row>
    <row r="4" spans="1:3" s="56" customFormat="1" x14ac:dyDescent="0.2">
      <c r="A4" s="172" t="s">
        <v>524</v>
      </c>
      <c r="B4" s="173"/>
      <c r="C4" s="174"/>
    </row>
    <row r="5" spans="1:3" x14ac:dyDescent="0.2">
      <c r="A5" s="71" t="s">
        <v>525</v>
      </c>
      <c r="B5" s="71"/>
      <c r="C5" s="72">
        <v>22841353.77</v>
      </c>
    </row>
    <row r="6" spans="1:3" x14ac:dyDescent="0.2">
      <c r="A6" s="73"/>
      <c r="B6" s="74"/>
      <c r="C6" s="75"/>
    </row>
    <row r="7" spans="1:3" x14ac:dyDescent="0.2">
      <c r="A7" s="84" t="s">
        <v>526</v>
      </c>
      <c r="B7" s="84"/>
      <c r="C7" s="76">
        <f>SUM(C8:C13)</f>
        <v>0</v>
      </c>
    </row>
    <row r="8" spans="1:3" x14ac:dyDescent="0.2">
      <c r="A8" s="92" t="s">
        <v>527</v>
      </c>
      <c r="B8" s="91" t="s">
        <v>313</v>
      </c>
      <c r="C8" s="77">
        <v>0</v>
      </c>
    </row>
    <row r="9" spans="1:3" x14ac:dyDescent="0.2">
      <c r="A9" s="78" t="s">
        <v>528</v>
      </c>
      <c r="B9" s="79" t="s">
        <v>529</v>
      </c>
      <c r="C9" s="77">
        <v>0</v>
      </c>
    </row>
    <row r="10" spans="1:3" x14ac:dyDescent="0.2">
      <c r="A10" s="78" t="s">
        <v>530</v>
      </c>
      <c r="B10" s="79" t="s">
        <v>322</v>
      </c>
      <c r="C10" s="77">
        <v>0</v>
      </c>
    </row>
    <row r="11" spans="1:3" x14ac:dyDescent="0.2">
      <c r="A11" s="78" t="s">
        <v>531</v>
      </c>
      <c r="B11" s="79" t="s">
        <v>323</v>
      </c>
      <c r="C11" s="77">
        <v>0</v>
      </c>
    </row>
    <row r="12" spans="1:3" x14ac:dyDescent="0.2">
      <c r="A12" s="78" t="s">
        <v>532</v>
      </c>
      <c r="B12" s="79" t="s">
        <v>324</v>
      </c>
      <c r="C12" s="77">
        <v>0</v>
      </c>
    </row>
    <row r="13" spans="1:3" x14ac:dyDescent="0.2">
      <c r="A13" s="80" t="s">
        <v>533</v>
      </c>
      <c r="B13" s="81" t="s">
        <v>534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535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536</v>
      </c>
      <c r="C16" s="77">
        <v>0</v>
      </c>
    </row>
    <row r="17" spans="1:3" x14ac:dyDescent="0.2">
      <c r="A17" s="86">
        <v>3.2</v>
      </c>
      <c r="B17" s="79" t="s">
        <v>537</v>
      </c>
      <c r="C17" s="77">
        <v>0</v>
      </c>
    </row>
    <row r="18" spans="1:3" x14ac:dyDescent="0.2">
      <c r="A18" s="86">
        <v>3.3</v>
      </c>
      <c r="B18" s="81" t="s">
        <v>538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539</v>
      </c>
      <c r="B20" s="90"/>
      <c r="C20" s="72">
        <f>C5+C7-C15</f>
        <v>22841353.77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topLeftCell="A17" zoomScale="150" zoomScaleNormal="150" workbookViewId="0">
      <selection activeCell="G24" sqref="G24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5" t="str">
        <f>ESF!A1</f>
        <v>Fideicomiso de Obras por Cooperación</v>
      </c>
      <c r="B1" s="176"/>
      <c r="C1" s="177"/>
    </row>
    <row r="2" spans="1:3" s="57" customFormat="1" ht="18.95" customHeight="1" x14ac:dyDescent="0.25">
      <c r="A2" s="178" t="s">
        <v>540</v>
      </c>
      <c r="B2" s="179"/>
      <c r="C2" s="180"/>
    </row>
    <row r="3" spans="1:3" s="57" customFormat="1" ht="18.95" customHeight="1" x14ac:dyDescent="0.25">
      <c r="A3" s="178" t="str">
        <f>ESF!A3</f>
        <v>Correspondiente del 01 de enero  al 31 de diciembre del 2022</v>
      </c>
      <c r="B3" s="179"/>
      <c r="C3" s="180"/>
    </row>
    <row r="4" spans="1:3" x14ac:dyDescent="0.2">
      <c r="A4" s="172" t="s">
        <v>524</v>
      </c>
      <c r="B4" s="173"/>
      <c r="C4" s="174"/>
    </row>
    <row r="5" spans="1:3" x14ac:dyDescent="0.2">
      <c r="A5" s="101" t="s">
        <v>541</v>
      </c>
      <c r="B5" s="71"/>
      <c r="C5" s="94">
        <v>15059263.689999999</v>
      </c>
    </row>
    <row r="6" spans="1:3" x14ac:dyDescent="0.2">
      <c r="A6" s="95"/>
      <c r="B6" s="74"/>
      <c r="C6" s="96"/>
    </row>
    <row r="7" spans="1:3" x14ac:dyDescent="0.2">
      <c r="A7" s="84" t="s">
        <v>542</v>
      </c>
      <c r="B7" s="97"/>
      <c r="C7" s="76">
        <f>SUM(C8:C28)</f>
        <v>0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0</v>
      </c>
    </row>
    <row r="11" spans="1:3" x14ac:dyDescent="0.2">
      <c r="A11" s="111">
        <v>2.4</v>
      </c>
      <c r="B11" s="93" t="s">
        <v>131</v>
      </c>
      <c r="C11" s="104">
        <v>0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543</v>
      </c>
      <c r="B17" s="93" t="s">
        <v>544</v>
      </c>
      <c r="C17" s="104">
        <v>0</v>
      </c>
    </row>
    <row r="18" spans="1:3" x14ac:dyDescent="0.2">
      <c r="A18" s="111" t="s">
        <v>545</v>
      </c>
      <c r="B18" s="93" t="s">
        <v>141</v>
      </c>
      <c r="C18" s="104">
        <v>0</v>
      </c>
    </row>
    <row r="19" spans="1:3" x14ac:dyDescent="0.2">
      <c r="A19" s="111" t="s">
        <v>546</v>
      </c>
      <c r="B19" s="93" t="s">
        <v>547</v>
      </c>
      <c r="C19" s="104">
        <v>0</v>
      </c>
    </row>
    <row r="20" spans="1:3" x14ac:dyDescent="0.2">
      <c r="A20" s="111" t="s">
        <v>548</v>
      </c>
      <c r="B20" s="93" t="s">
        <v>549</v>
      </c>
      <c r="C20" s="104">
        <v>0</v>
      </c>
    </row>
    <row r="21" spans="1:3" x14ac:dyDescent="0.2">
      <c r="A21" s="111" t="s">
        <v>550</v>
      </c>
      <c r="B21" s="93" t="s">
        <v>551</v>
      </c>
      <c r="C21" s="104">
        <v>0</v>
      </c>
    </row>
    <row r="22" spans="1:3" x14ac:dyDescent="0.2">
      <c r="A22" s="111" t="s">
        <v>552</v>
      </c>
      <c r="B22" s="93" t="s">
        <v>553</v>
      </c>
      <c r="C22" s="104">
        <v>0</v>
      </c>
    </row>
    <row r="23" spans="1:3" x14ac:dyDescent="0.2">
      <c r="A23" s="111" t="s">
        <v>554</v>
      </c>
      <c r="B23" s="93" t="s">
        <v>555</v>
      </c>
      <c r="C23" s="104">
        <v>0</v>
      </c>
    </row>
    <row r="24" spans="1:3" x14ac:dyDescent="0.2">
      <c r="A24" s="111" t="s">
        <v>556</v>
      </c>
      <c r="B24" s="93" t="s">
        <v>557</v>
      </c>
      <c r="C24" s="104">
        <v>0</v>
      </c>
    </row>
    <row r="25" spans="1:3" x14ac:dyDescent="0.2">
      <c r="A25" s="111" t="s">
        <v>558</v>
      </c>
      <c r="B25" s="93" t="s">
        <v>559</v>
      </c>
      <c r="C25" s="104">
        <v>0</v>
      </c>
    </row>
    <row r="26" spans="1:3" x14ac:dyDescent="0.2">
      <c r="A26" s="111" t="s">
        <v>560</v>
      </c>
      <c r="B26" s="93" t="s">
        <v>561</v>
      </c>
      <c r="C26" s="104">
        <v>0</v>
      </c>
    </row>
    <row r="27" spans="1:3" x14ac:dyDescent="0.2">
      <c r="A27" s="111" t="s">
        <v>562</v>
      </c>
      <c r="B27" s="93" t="s">
        <v>563</v>
      </c>
      <c r="C27" s="104">
        <v>0</v>
      </c>
    </row>
    <row r="28" spans="1:3" x14ac:dyDescent="0.2">
      <c r="A28" s="111" t="s">
        <v>564</v>
      </c>
      <c r="B28" s="103" t="s">
        <v>565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566</v>
      </c>
      <c r="B30" s="108"/>
      <c r="C30" s="109">
        <f>+C31</f>
        <v>256958.95</v>
      </c>
    </row>
    <row r="31" spans="1:3" x14ac:dyDescent="0.2">
      <c r="A31" s="111" t="s">
        <v>567</v>
      </c>
      <c r="B31" s="93" t="s">
        <v>414</v>
      </c>
      <c r="C31" s="104">
        <v>256958.95</v>
      </c>
    </row>
    <row r="32" spans="1:3" x14ac:dyDescent="0.2">
      <c r="A32" s="111" t="s">
        <v>568</v>
      </c>
      <c r="B32" s="93" t="s">
        <v>423</v>
      </c>
      <c r="C32" s="104">
        <v>0</v>
      </c>
    </row>
    <row r="33" spans="1:3" x14ac:dyDescent="0.2">
      <c r="A33" s="111" t="s">
        <v>569</v>
      </c>
      <c r="B33" s="93" t="s">
        <v>426</v>
      </c>
      <c r="C33" s="104">
        <v>0</v>
      </c>
    </row>
    <row r="34" spans="1:3" x14ac:dyDescent="0.2">
      <c r="A34" s="111" t="s">
        <v>570</v>
      </c>
      <c r="B34" s="93" t="s">
        <v>571</v>
      </c>
      <c r="C34" s="104">
        <v>0</v>
      </c>
    </row>
    <row r="35" spans="1:3" x14ac:dyDescent="0.2">
      <c r="A35" s="111" t="s">
        <v>572</v>
      </c>
      <c r="B35" s="93" t="s">
        <v>573</v>
      </c>
      <c r="C35" s="104">
        <v>0</v>
      </c>
    </row>
    <row r="36" spans="1:3" x14ac:dyDescent="0.2">
      <c r="A36" s="111" t="s">
        <v>574</v>
      </c>
      <c r="B36" s="93" t="s">
        <v>434</v>
      </c>
      <c r="C36" s="104">
        <v>0</v>
      </c>
    </row>
    <row r="37" spans="1:3" x14ac:dyDescent="0.2">
      <c r="A37" s="111" t="s">
        <v>575</v>
      </c>
      <c r="B37" s="103" t="s">
        <v>576</v>
      </c>
      <c r="C37" s="110">
        <v>0</v>
      </c>
    </row>
    <row r="38" spans="1:3" x14ac:dyDescent="0.2">
      <c r="A38" s="95"/>
      <c r="B38" s="98"/>
      <c r="C38" s="99"/>
    </row>
    <row r="39" spans="1:3" x14ac:dyDescent="0.2">
      <c r="A39" s="100" t="s">
        <v>577</v>
      </c>
      <c r="B39" s="71"/>
      <c r="C39" s="72">
        <f>C5-C7+C30</f>
        <v>15316222.639999999</v>
      </c>
    </row>
    <row r="41" spans="1:3" x14ac:dyDescent="0.2">
      <c r="B41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topLeftCell="B1" zoomScale="140" zoomScaleNormal="140" workbookViewId="0">
      <selection activeCell="J36" sqref="J36"/>
    </sheetView>
  </sheetViews>
  <sheetFormatPr baseColWidth="10" defaultColWidth="9.140625" defaultRowHeight="11.25" x14ac:dyDescent="0.2"/>
  <cols>
    <col min="1" max="1" width="12.7109375" style="47" customWidth="1"/>
    <col min="2" max="2" width="28" style="47" customWidth="1"/>
    <col min="3" max="3" width="6.5703125" style="47" customWidth="1"/>
    <col min="4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5" t="str">
        <f>'Notas a los Edos Financieros'!A1</f>
        <v>Fideicomiso de Obras por Cooperación</v>
      </c>
      <c r="B1" s="181"/>
      <c r="C1" s="181"/>
      <c r="D1" s="181"/>
      <c r="E1" s="181"/>
      <c r="F1" s="181"/>
      <c r="G1" s="45" t="s">
        <v>0</v>
      </c>
      <c r="H1" s="46">
        <f>'Notas a los Edos Financieros'!D1</f>
        <v>2022</v>
      </c>
    </row>
    <row r="2" spans="1:10" ht="18.95" customHeight="1" x14ac:dyDescent="0.2">
      <c r="A2" s="165" t="s">
        <v>578</v>
      </c>
      <c r="B2" s="181"/>
      <c r="C2" s="181"/>
      <c r="D2" s="181"/>
      <c r="E2" s="181"/>
      <c r="F2" s="181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5" t="str">
        <f>'Notas a los Edos Financieros'!A3</f>
        <v>Correspondiente del 01 de enero  al 31 de diciembre del 2022</v>
      </c>
      <c r="B3" s="181"/>
      <c r="C3" s="181"/>
      <c r="D3" s="181"/>
      <c r="E3" s="181"/>
      <c r="F3" s="181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579</v>
      </c>
      <c r="C7" s="125" t="s">
        <v>580</v>
      </c>
      <c r="D7" s="125" t="s">
        <v>581</v>
      </c>
      <c r="E7" s="125" t="s">
        <v>582</v>
      </c>
      <c r="F7" s="125" t="s">
        <v>583</v>
      </c>
      <c r="G7" s="125" t="s">
        <v>584</v>
      </c>
      <c r="H7" s="125" t="s">
        <v>585</v>
      </c>
      <c r="I7" s="125" t="s">
        <v>586</v>
      </c>
      <c r="J7" s="125" t="s">
        <v>587</v>
      </c>
    </row>
    <row r="8" spans="1:10" s="59" customFormat="1" x14ac:dyDescent="0.2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v>0</v>
      </c>
    </row>
    <row r="10" spans="1:10" hidden="1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v>0</v>
      </c>
    </row>
    <row r="11" spans="1:10" hidden="1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v>0</v>
      </c>
    </row>
    <row r="12" spans="1:10" hidden="1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v>0</v>
      </c>
    </row>
    <row r="13" spans="1:10" hidden="1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v>0</v>
      </c>
    </row>
    <row r="14" spans="1:10" hidden="1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v>0</v>
      </c>
    </row>
    <row r="15" spans="1:10" hidden="1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v>0</v>
      </c>
    </row>
    <row r="16" spans="1:10" hidden="1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v>0</v>
      </c>
    </row>
    <row r="17" spans="1:6" hidden="1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v>0</v>
      </c>
    </row>
    <row r="18" spans="1:6" hidden="1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v>0</v>
      </c>
    </row>
    <row r="19" spans="1:6" hidden="1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v>0</v>
      </c>
    </row>
    <row r="20" spans="1:6" hidden="1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v>0</v>
      </c>
    </row>
    <row r="21" spans="1:6" hidden="1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v>0</v>
      </c>
    </row>
    <row r="22" spans="1:6" hidden="1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v>0</v>
      </c>
    </row>
    <row r="23" spans="1:6" hidden="1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v>0</v>
      </c>
    </row>
    <row r="24" spans="1:6" hidden="1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v>0</v>
      </c>
    </row>
    <row r="25" spans="1:6" hidden="1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v>0</v>
      </c>
    </row>
    <row r="26" spans="1:6" hidden="1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v>0</v>
      </c>
    </row>
    <row r="27" spans="1:6" hidden="1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v>0</v>
      </c>
    </row>
    <row r="28" spans="1:6" hidden="1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v>0</v>
      </c>
    </row>
    <row r="29" spans="1:6" hidden="1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v>0</v>
      </c>
    </row>
    <row r="30" spans="1:6" hidden="1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v>0</v>
      </c>
    </row>
    <row r="31" spans="1:6" hidden="1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v>0</v>
      </c>
    </row>
    <row r="32" spans="1:6" hidden="1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v>0</v>
      </c>
    </row>
    <row r="33" spans="1:6" hidden="1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52">
        <v>0</v>
      </c>
      <c r="D36" s="159">
        <v>15186082</v>
      </c>
      <c r="E36" s="159">
        <v>0</v>
      </c>
      <c r="F36" s="159">
        <v>15186082</v>
      </c>
    </row>
    <row r="37" spans="1:6" x14ac:dyDescent="0.2">
      <c r="A37" s="47">
        <v>8120</v>
      </c>
      <c r="B37" s="47" t="s">
        <v>616</v>
      </c>
      <c r="C37" s="52">
        <v>0</v>
      </c>
      <c r="D37" s="159">
        <v>22841353.77</v>
      </c>
      <c r="E37" s="159">
        <v>18082062.260000002</v>
      </c>
      <c r="F37" s="159">
        <v>4759291.51</v>
      </c>
    </row>
    <row r="38" spans="1:6" x14ac:dyDescent="0.2">
      <c r="A38" s="47">
        <v>8130</v>
      </c>
      <c r="B38" s="47" t="s">
        <v>617</v>
      </c>
      <c r="C38" s="52">
        <v>0</v>
      </c>
      <c r="D38" s="159">
        <v>2895980.26</v>
      </c>
      <c r="E38" s="159">
        <v>0</v>
      </c>
      <c r="F38" s="159">
        <v>2895980.26</v>
      </c>
    </row>
    <row r="39" spans="1:6" x14ac:dyDescent="0.2">
      <c r="A39" s="47">
        <v>8140</v>
      </c>
      <c r="B39" s="47" t="s">
        <v>618</v>
      </c>
      <c r="C39" s="52">
        <v>0</v>
      </c>
      <c r="D39" s="159">
        <v>22841353.77</v>
      </c>
      <c r="E39" s="159">
        <v>22841353.77</v>
      </c>
      <c r="F39" s="159">
        <v>0</v>
      </c>
    </row>
    <row r="40" spans="1:6" x14ac:dyDescent="0.2">
      <c r="A40" s="47">
        <v>8150</v>
      </c>
      <c r="B40" s="47" t="s">
        <v>619</v>
      </c>
      <c r="C40" s="52">
        <v>0</v>
      </c>
      <c r="D40" s="159">
        <v>0</v>
      </c>
      <c r="E40" s="159">
        <v>22841353.77</v>
      </c>
      <c r="F40" s="159">
        <v>-22841353.77</v>
      </c>
    </row>
    <row r="41" spans="1:6" x14ac:dyDescent="0.2">
      <c r="A41" s="47">
        <v>8210</v>
      </c>
      <c r="B41" s="47" t="s">
        <v>620</v>
      </c>
      <c r="C41" s="52">
        <v>0</v>
      </c>
      <c r="D41" s="159">
        <v>0</v>
      </c>
      <c r="E41" s="159">
        <v>15186082</v>
      </c>
      <c r="F41" s="159">
        <v>15186082</v>
      </c>
    </row>
    <row r="42" spans="1:6" x14ac:dyDescent="0.2">
      <c r="A42" s="47">
        <v>8220</v>
      </c>
      <c r="B42" s="47" t="s">
        <v>621</v>
      </c>
      <c r="C42" s="52">
        <v>0</v>
      </c>
      <c r="D42" s="159">
        <v>68447340.189999998</v>
      </c>
      <c r="E42" s="159">
        <v>65424541.619999997</v>
      </c>
      <c r="F42" s="159">
        <v>3022798.57</v>
      </c>
    </row>
    <row r="43" spans="1:6" x14ac:dyDescent="0.2">
      <c r="A43" s="47">
        <v>8230</v>
      </c>
      <c r="B43" s="47" t="s">
        <v>622</v>
      </c>
      <c r="C43" s="52">
        <v>0</v>
      </c>
      <c r="D43" s="159">
        <v>50365277.93</v>
      </c>
      <c r="E43" s="159">
        <v>53261258.189999998</v>
      </c>
      <c r="F43" s="159">
        <v>-2895980.26</v>
      </c>
    </row>
    <row r="44" spans="1:6" x14ac:dyDescent="0.2">
      <c r="A44" s="47">
        <v>8240</v>
      </c>
      <c r="B44" s="47" t="s">
        <v>623</v>
      </c>
      <c r="C44" s="52">
        <v>0</v>
      </c>
      <c r="D44" s="159">
        <v>15059263.689999999</v>
      </c>
      <c r="E44" s="159">
        <v>15059263.689999999</v>
      </c>
      <c r="F44" s="159">
        <v>0</v>
      </c>
    </row>
    <row r="45" spans="1:6" x14ac:dyDescent="0.2">
      <c r="A45" s="47">
        <v>8250</v>
      </c>
      <c r="B45" s="47" t="s">
        <v>624</v>
      </c>
      <c r="C45" s="52">
        <v>0</v>
      </c>
      <c r="D45" s="159">
        <v>15059263.689999999</v>
      </c>
      <c r="E45" s="159">
        <v>11562599.050000001</v>
      </c>
      <c r="F45" s="159">
        <v>3496664.64</v>
      </c>
    </row>
    <row r="46" spans="1:6" x14ac:dyDescent="0.2">
      <c r="A46" s="47">
        <v>8260</v>
      </c>
      <c r="B46" s="47" t="s">
        <v>625</v>
      </c>
      <c r="C46" s="52">
        <v>0</v>
      </c>
      <c r="D46" s="159">
        <v>11562599.050000001</v>
      </c>
      <c r="E46" s="159">
        <v>11562599.050000001</v>
      </c>
      <c r="F46" s="159">
        <v>0</v>
      </c>
    </row>
    <row r="47" spans="1:6" x14ac:dyDescent="0.2">
      <c r="A47" s="47">
        <v>8270</v>
      </c>
      <c r="B47" s="47" t="s">
        <v>626</v>
      </c>
      <c r="C47" s="52">
        <v>0</v>
      </c>
      <c r="D47" s="159">
        <v>11562599.050000001</v>
      </c>
      <c r="E47" s="159">
        <v>0</v>
      </c>
      <c r="F47" s="159">
        <v>11562599.050000001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="140" zoomScaleNormal="14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50000000000003" customHeight="1" x14ac:dyDescent="0.2">
      <c r="A5" s="182" t="s">
        <v>629</v>
      </c>
      <c r="B5" s="182"/>
      <c r="C5" s="182"/>
      <c r="D5" s="182"/>
      <c r="E5" s="18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588</v>
      </c>
      <c r="B9" s="8"/>
      <c r="C9" s="8"/>
      <c r="D9" s="8"/>
    </row>
    <row r="10" spans="1:8" s="6" customFormat="1" ht="26.1" customHeight="1" x14ac:dyDescent="0.2">
      <c r="A10" s="117" t="s">
        <v>631</v>
      </c>
      <c r="B10" s="183" t="s">
        <v>632</v>
      </c>
      <c r="C10" s="183"/>
      <c r="D10" s="183"/>
      <c r="E10" s="183"/>
    </row>
    <row r="11" spans="1:8" s="6" customFormat="1" ht="12.95" customHeight="1" x14ac:dyDescent="0.2">
      <c r="A11" s="118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18" t="s">
        <v>635</v>
      </c>
      <c r="B12" s="183" t="s">
        <v>636</v>
      </c>
      <c r="C12" s="183"/>
      <c r="D12" s="183"/>
      <c r="E12" s="183"/>
    </row>
    <row r="13" spans="1:8" s="6" customFormat="1" ht="26.1" customHeight="1" x14ac:dyDescent="0.2">
      <c r="A13" s="118" t="s">
        <v>637</v>
      </c>
      <c r="B13" s="183" t="s">
        <v>638</v>
      </c>
      <c r="C13" s="183"/>
      <c r="D13" s="183"/>
      <c r="E13" s="18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639</v>
      </c>
      <c r="B15" s="9" t="s">
        <v>640</v>
      </c>
    </row>
    <row r="16" spans="1:8" s="6" customFormat="1" ht="12.95" customHeight="1" x14ac:dyDescent="0.2">
      <c r="A16" s="118" t="s">
        <v>641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614</v>
      </c>
    </row>
    <row r="19" spans="1:4" s="6" customFormat="1" ht="12.95" customHeight="1" x14ac:dyDescent="0.2">
      <c r="A19" s="119" t="s">
        <v>642</v>
      </c>
    </row>
    <row r="20" spans="1:4" s="6" customFormat="1" ht="12.95" customHeight="1" x14ac:dyDescent="0.2">
      <c r="A20" s="119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44"/>
  <sheetViews>
    <sheetView showGridLines="0" topLeftCell="B116" zoomScale="130" zoomScaleNormal="130" workbookViewId="0">
      <selection activeCell="C142" sqref="C142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4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61" t="str">
        <f>'Notas a los Edos Financieros'!A1</f>
        <v>Fideicomiso de Obras por Cooperación</v>
      </c>
      <c r="B1" s="162"/>
      <c r="C1" s="162"/>
      <c r="D1" s="162"/>
      <c r="E1" s="162"/>
      <c r="F1" s="162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1" t="s">
        <v>65</v>
      </c>
      <c r="B2" s="162"/>
      <c r="C2" s="162"/>
      <c r="D2" s="162"/>
      <c r="E2" s="162"/>
      <c r="F2" s="162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1" t="str">
        <f>'Notas a los Edos Financieros'!A3</f>
        <v>Correspondiente del 01 de enero  al 31 de diciembre del 2022</v>
      </c>
      <c r="B3" s="162"/>
      <c r="C3" s="162"/>
      <c r="D3" s="162"/>
      <c r="E3" s="162"/>
      <c r="F3" s="162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101542445.73999999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4050154.41</v>
      </c>
      <c r="D20" s="42">
        <f>+C20</f>
        <v>4050154.41</v>
      </c>
      <c r="E20" s="42">
        <v>0</v>
      </c>
      <c r="F20" s="42">
        <v>0</v>
      </c>
      <c r="G20" s="42">
        <v>0</v>
      </c>
      <c r="H20" s="38" t="s">
        <v>652</v>
      </c>
    </row>
    <row r="21" spans="1:8" x14ac:dyDescent="0.2">
      <c r="A21" s="40">
        <v>1125</v>
      </c>
      <c r="B21" s="38" t="s">
        <v>87</v>
      </c>
      <c r="C21" s="42">
        <v>2500</v>
      </c>
      <c r="D21" s="42">
        <v>2500</v>
      </c>
      <c r="E21" s="42">
        <v>0</v>
      </c>
      <c r="F21" s="42">
        <v>0</v>
      </c>
      <c r="G21" s="42">
        <v>0</v>
      </c>
      <c r="H21" s="38" t="s">
        <v>653</v>
      </c>
    </row>
    <row r="22" spans="1:8" x14ac:dyDescent="0.2">
      <c r="A22" s="136">
        <v>1126</v>
      </c>
      <c r="B22" s="137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6">
        <v>1129</v>
      </c>
      <c r="B23" s="137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1443432.4</v>
      </c>
      <c r="D27" s="42">
        <v>0</v>
      </c>
      <c r="E27" s="42">
        <v>754963.88</v>
      </c>
      <c r="F27" s="42">
        <v>689468.52</v>
      </c>
      <c r="G27" s="42">
        <v>0</v>
      </c>
      <c r="H27" s="38" t="s">
        <v>654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11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11" x14ac:dyDescent="0.2">
      <c r="A50" s="40">
        <v>1214</v>
      </c>
      <c r="B50" s="38" t="s">
        <v>115</v>
      </c>
      <c r="C50" s="42">
        <v>0</v>
      </c>
    </row>
    <row r="52" spans="1:11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11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11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</row>
    <row r="55" spans="1:11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11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11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11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11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11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11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11" ht="11.25" customHeight="1" x14ac:dyDescent="0.2">
      <c r="A62" s="40">
        <v>1240</v>
      </c>
      <c r="B62" s="38" t="s">
        <v>129</v>
      </c>
      <c r="C62" s="42">
        <v>4742072.0599999996</v>
      </c>
      <c r="D62" s="42">
        <f>SUM(D63:D68)</f>
        <v>256958.95</v>
      </c>
      <c r="E62" s="42">
        <f>SUM(E63:E68)</f>
        <v>4188293.13</v>
      </c>
      <c r="F62" s="38" t="s">
        <v>657</v>
      </c>
      <c r="H62" s="163" t="s">
        <v>655</v>
      </c>
      <c r="I62" s="163"/>
      <c r="J62" s="163"/>
      <c r="K62" s="163"/>
    </row>
    <row r="63" spans="1:11" x14ac:dyDescent="0.2">
      <c r="A63" s="40">
        <v>1241</v>
      </c>
      <c r="B63" s="38" t="s">
        <v>130</v>
      </c>
      <c r="C63" s="42">
        <v>1643994.95</v>
      </c>
      <c r="D63" s="42">
        <v>115334.91</v>
      </c>
      <c r="E63" s="42">
        <v>1442328.97</v>
      </c>
      <c r="F63" s="38" t="s">
        <v>657</v>
      </c>
      <c r="G63" s="38" t="s">
        <v>656</v>
      </c>
      <c r="H63" s="38" t="s">
        <v>655</v>
      </c>
    </row>
    <row r="64" spans="1:11" x14ac:dyDescent="0.2">
      <c r="A64" s="40">
        <v>1242</v>
      </c>
      <c r="B64" s="38" t="s">
        <v>131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2815752.81</v>
      </c>
      <c r="D66" s="42">
        <v>111284.69</v>
      </c>
      <c r="E66" s="42">
        <v>2566343.86</v>
      </c>
      <c r="F66" s="38" t="s">
        <v>657</v>
      </c>
      <c r="G66" s="158">
        <v>0.1</v>
      </c>
      <c r="H66" s="38" t="s">
        <v>655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  <c r="G67" s="158"/>
    </row>
    <row r="68" spans="1:8" x14ac:dyDescent="0.2">
      <c r="A68" s="40">
        <v>1246</v>
      </c>
      <c r="B68" s="38" t="s">
        <v>135</v>
      </c>
      <c r="C68" s="42">
        <v>282324.3</v>
      </c>
      <c r="D68" s="42">
        <v>30339.35</v>
      </c>
      <c r="E68" s="42">
        <v>179620.3</v>
      </c>
      <c r="F68" s="38" t="s">
        <v>657</v>
      </c>
      <c r="G68" s="158">
        <v>0.1</v>
      </c>
      <c r="H68" s="38" t="s">
        <v>655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319891.34999999998</v>
      </c>
      <c r="D74" s="42">
        <v>0</v>
      </c>
      <c r="E74" s="42">
        <v>319834.34999999998</v>
      </c>
      <c r="F74" s="38" t="s">
        <v>657</v>
      </c>
      <c r="H74" s="38" t="s">
        <v>655</v>
      </c>
    </row>
    <row r="75" spans="1:8" x14ac:dyDescent="0.2">
      <c r="A75" s="40">
        <v>1251</v>
      </c>
      <c r="B75" s="38" t="s">
        <v>142</v>
      </c>
      <c r="C75" s="42">
        <v>31056.9</v>
      </c>
      <c r="D75" s="42">
        <v>0</v>
      </c>
      <c r="E75" s="42">
        <v>31050.9</v>
      </c>
      <c r="F75" s="38" t="s">
        <v>657</v>
      </c>
      <c r="G75" s="158">
        <v>0.3</v>
      </c>
      <c r="H75" s="38" t="s">
        <v>655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288834.45</v>
      </c>
      <c r="D78" s="42">
        <v>0</v>
      </c>
      <c r="E78" s="42">
        <v>288783.45</v>
      </c>
      <c r="F78" s="38" t="s">
        <v>657</v>
      </c>
      <c r="G78" s="158">
        <v>0.1</v>
      </c>
      <c r="H78" s="38" t="s">
        <v>655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9468268.1400000006</v>
      </c>
      <c r="D103" s="42">
        <f>SUM(D104:D116)</f>
        <v>4001955.58</v>
      </c>
      <c r="E103" s="42">
        <f t="shared" ref="E103:G103" si="0">SUM(E104:E116)</f>
        <v>5433724.0300000003</v>
      </c>
      <c r="F103" s="42">
        <f t="shared" si="0"/>
        <v>32588.530000000028</v>
      </c>
      <c r="G103" s="42">
        <f t="shared" si="0"/>
        <v>0</v>
      </c>
    </row>
    <row r="104" spans="1:8" x14ac:dyDescent="0.2">
      <c r="A104" s="40">
        <v>2111</v>
      </c>
      <c r="B104" s="38" t="s">
        <v>168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205852.57</v>
      </c>
      <c r="D105" s="42">
        <v>205852.57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5433724.0300000003</v>
      </c>
      <c r="D106" s="42">
        <v>0</v>
      </c>
      <c r="E106" s="42">
        <v>5433724.0300000003</v>
      </c>
      <c r="F106" s="42">
        <v>0</v>
      </c>
      <c r="G106" s="42">
        <v>0</v>
      </c>
      <c r="H106" s="38" t="s">
        <v>658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506176.15</v>
      </c>
      <c r="D110" s="42">
        <v>506176.15</v>
      </c>
      <c r="E110" s="42">
        <v>0</v>
      </c>
      <c r="F110" s="42">
        <v>0</v>
      </c>
      <c r="G110" s="42">
        <v>0</v>
      </c>
      <c r="H110" s="38" t="s">
        <v>659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3322515.39</v>
      </c>
      <c r="D112" s="42">
        <v>3289926.86</v>
      </c>
      <c r="E112" s="42">
        <v>0</v>
      </c>
      <c r="F112" s="42">
        <v>32588.530000000028</v>
      </c>
      <c r="G112" s="42">
        <v>0</v>
      </c>
      <c r="H112" s="38" t="s">
        <v>672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53482517.259999998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73629.899999999994</v>
      </c>
      <c r="D129" s="38" t="s">
        <v>660</v>
      </c>
      <c r="E129" s="38" t="s">
        <v>661</v>
      </c>
    </row>
    <row r="130" spans="1:8" x14ac:dyDescent="0.2">
      <c r="A130" s="40">
        <v>2253</v>
      </c>
      <c r="B130" s="38" t="s">
        <v>193</v>
      </c>
      <c r="C130" s="42">
        <v>48278164.490000002</v>
      </c>
      <c r="D130" s="38" t="s">
        <v>660</v>
      </c>
      <c r="E130" s="38" t="s">
        <v>662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5130722.87</v>
      </c>
      <c r="D132" s="38" t="s">
        <v>660</v>
      </c>
      <c r="E132" s="38" t="s">
        <v>663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168344678.13999999</v>
      </c>
      <c r="D139" s="38" t="s">
        <v>664</v>
      </c>
      <c r="E139" s="38" t="s">
        <v>665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168344678.13999999</v>
      </c>
      <c r="D142" s="38" t="s">
        <v>664</v>
      </c>
      <c r="E142" s="38" t="s">
        <v>665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H62:K62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9"/>
  <sheetViews>
    <sheetView showGridLines="0" topLeftCell="A177" zoomScale="160" zoomScaleNormal="160" workbookViewId="0">
      <selection activeCell="C186" sqref="C18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64" t="str">
        <f>ESF!A1</f>
        <v>Fideicomiso de Obras por Cooperación</v>
      </c>
      <c r="B1" s="164"/>
      <c r="C1" s="164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64" t="s">
        <v>251</v>
      </c>
      <c r="B2" s="164"/>
      <c r="C2" s="164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4" t="str">
        <f>ESF!A3</f>
        <v>Correspondiente del 01 de enero  al 31 de diciembre del 2022</v>
      </c>
      <c r="B3" s="164"/>
      <c r="C3" s="164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17717597.219999999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17717597.219999999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17717597.219999999</v>
      </c>
      <c r="D49" s="66" t="s">
        <v>666</v>
      </c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5123756.55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5123756.55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5123756.55</v>
      </c>
      <c r="D76" s="66" t="s">
        <v>667</v>
      </c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15316222.640000001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v>14910391.42</v>
      </c>
      <c r="D99" s="70">
        <v>1</v>
      </c>
      <c r="E99" s="66"/>
    </row>
    <row r="100" spans="1:5" x14ac:dyDescent="0.2">
      <c r="A100" s="68">
        <v>5110</v>
      </c>
      <c r="B100" s="66" t="s">
        <v>334</v>
      </c>
      <c r="C100" s="69">
        <v>12364390.99</v>
      </c>
      <c r="D100" s="70">
        <f>(C100*100%)/$C$99</f>
        <v>0.82924657319291217</v>
      </c>
      <c r="E100" s="66"/>
    </row>
    <row r="101" spans="1:5" x14ac:dyDescent="0.2">
      <c r="A101" s="68">
        <v>5111</v>
      </c>
      <c r="B101" s="66" t="s">
        <v>335</v>
      </c>
      <c r="C101" s="69">
        <v>6324273.29</v>
      </c>
      <c r="D101" s="70">
        <f t="shared" ref="D101:D164" si="0">(C101*100%)/$C$99</f>
        <v>0.42415206360826713</v>
      </c>
      <c r="E101" s="66" t="s">
        <v>670</v>
      </c>
    </row>
    <row r="102" spans="1:5" x14ac:dyDescent="0.2">
      <c r="A102" s="68">
        <v>5112</v>
      </c>
      <c r="B102" s="66" t="s">
        <v>336</v>
      </c>
      <c r="C102" s="69">
        <v>0</v>
      </c>
      <c r="D102" s="70">
        <f t="shared" si="0"/>
        <v>0</v>
      </c>
      <c r="E102" s="66"/>
    </row>
    <row r="103" spans="1:5" x14ac:dyDescent="0.2">
      <c r="A103" s="68">
        <v>5113</v>
      </c>
      <c r="B103" s="66" t="s">
        <v>337</v>
      </c>
      <c r="C103" s="69">
        <v>1112715.3400000001</v>
      </c>
      <c r="D103" s="70">
        <f t="shared" si="0"/>
        <v>7.4626836322181547E-2</v>
      </c>
      <c r="E103" s="66"/>
    </row>
    <row r="104" spans="1:5" x14ac:dyDescent="0.2">
      <c r="A104" s="68">
        <v>5114</v>
      </c>
      <c r="B104" s="66" t="s">
        <v>338</v>
      </c>
      <c r="C104" s="69">
        <v>1908970.75</v>
      </c>
      <c r="D104" s="70">
        <f t="shared" si="0"/>
        <v>0.12802955309673553</v>
      </c>
      <c r="E104" s="66"/>
    </row>
    <row r="105" spans="1:5" x14ac:dyDescent="0.2">
      <c r="A105" s="68">
        <v>5115</v>
      </c>
      <c r="B105" s="66" t="s">
        <v>339</v>
      </c>
      <c r="C105" s="69">
        <v>3018431.61</v>
      </c>
      <c r="D105" s="70">
        <f t="shared" si="0"/>
        <v>0.20243812016572801</v>
      </c>
      <c r="E105" s="66" t="s">
        <v>669</v>
      </c>
    </row>
    <row r="106" spans="1:5" x14ac:dyDescent="0.2">
      <c r="A106" s="68">
        <v>5116</v>
      </c>
      <c r="B106" s="66" t="s">
        <v>340</v>
      </c>
      <c r="C106" s="69">
        <v>0</v>
      </c>
      <c r="D106" s="70">
        <f t="shared" si="0"/>
        <v>0</v>
      </c>
      <c r="E106" s="66"/>
    </row>
    <row r="107" spans="1:5" x14ac:dyDescent="0.2">
      <c r="A107" s="68">
        <v>5120</v>
      </c>
      <c r="B107" s="66" t="s">
        <v>341</v>
      </c>
      <c r="C107" s="69">
        <v>757364.57</v>
      </c>
      <c r="D107" s="70">
        <f t="shared" si="0"/>
        <v>5.079441234413952E-2</v>
      </c>
      <c r="E107" s="66"/>
    </row>
    <row r="108" spans="1:5" x14ac:dyDescent="0.2">
      <c r="A108" s="68">
        <v>5121</v>
      </c>
      <c r="B108" s="66" t="s">
        <v>342</v>
      </c>
      <c r="C108" s="69">
        <v>123494.26</v>
      </c>
      <c r="D108" s="70">
        <f t="shared" si="0"/>
        <v>8.2824291141244902E-3</v>
      </c>
      <c r="E108" s="66"/>
    </row>
    <row r="109" spans="1:5" x14ac:dyDescent="0.2">
      <c r="A109" s="68">
        <v>5122</v>
      </c>
      <c r="B109" s="66" t="s">
        <v>343</v>
      </c>
      <c r="C109" s="69">
        <v>788.8</v>
      </c>
      <c r="D109" s="70">
        <f t="shared" si="0"/>
        <v>5.2902702402697884E-5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345</v>
      </c>
      <c r="C111" s="69">
        <v>7842.16</v>
      </c>
      <c r="D111" s="70">
        <f t="shared" si="0"/>
        <v>5.2595265805570649E-4</v>
      </c>
      <c r="E111" s="66"/>
    </row>
    <row r="112" spans="1:5" x14ac:dyDescent="0.2">
      <c r="A112" s="68">
        <v>5125</v>
      </c>
      <c r="B112" s="66" t="s">
        <v>346</v>
      </c>
      <c r="C112" s="69">
        <v>197.14</v>
      </c>
      <c r="D112" s="70">
        <f t="shared" si="0"/>
        <v>1.3221651561445057E-5</v>
      </c>
      <c r="E112" s="66"/>
    </row>
    <row r="113" spans="1:5" x14ac:dyDescent="0.2">
      <c r="A113" s="68">
        <v>5126</v>
      </c>
      <c r="B113" s="66" t="s">
        <v>347</v>
      </c>
      <c r="C113" s="69">
        <v>414001.19</v>
      </c>
      <c r="D113" s="70">
        <f t="shared" si="0"/>
        <v>2.7765950493068948E-2</v>
      </c>
      <c r="E113" s="66"/>
    </row>
    <row r="114" spans="1:5" x14ac:dyDescent="0.2">
      <c r="A114" s="68">
        <v>5127</v>
      </c>
      <c r="B114" s="66" t="s">
        <v>348</v>
      </c>
      <c r="C114" s="69">
        <v>78877.19</v>
      </c>
      <c r="D114" s="70">
        <f t="shared" si="0"/>
        <v>5.2900817810992116E-3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350</v>
      </c>
      <c r="C116" s="69">
        <v>132163.82999999999</v>
      </c>
      <c r="D116" s="70">
        <f t="shared" si="0"/>
        <v>8.8638739438270213E-3</v>
      </c>
      <c r="E116" s="66"/>
    </row>
    <row r="117" spans="1:5" x14ac:dyDescent="0.2">
      <c r="A117" s="68">
        <v>5130</v>
      </c>
      <c r="B117" s="66" t="s">
        <v>351</v>
      </c>
      <c r="C117" s="69">
        <v>1788635.86</v>
      </c>
      <c r="D117" s="70">
        <f t="shared" si="0"/>
        <v>0.11995901446294829</v>
      </c>
      <c r="E117" s="66"/>
    </row>
    <row r="118" spans="1:5" x14ac:dyDescent="0.2">
      <c r="A118" s="68">
        <v>5131</v>
      </c>
      <c r="B118" s="66" t="s">
        <v>352</v>
      </c>
      <c r="C118" s="69">
        <v>458206.53</v>
      </c>
      <c r="D118" s="70">
        <f t="shared" si="0"/>
        <v>3.0730684198228782E-2</v>
      </c>
      <c r="E118" s="66"/>
    </row>
    <row r="119" spans="1:5" x14ac:dyDescent="0.2">
      <c r="A119" s="68">
        <v>5132</v>
      </c>
      <c r="B119" s="66" t="s">
        <v>353</v>
      </c>
      <c r="C119" s="69">
        <v>0</v>
      </c>
      <c r="D119" s="70">
        <f t="shared" si="0"/>
        <v>0</v>
      </c>
      <c r="E119" s="66"/>
    </row>
    <row r="120" spans="1:5" x14ac:dyDescent="0.2">
      <c r="A120" s="68">
        <v>5133</v>
      </c>
      <c r="B120" s="66" t="s">
        <v>354</v>
      </c>
      <c r="C120" s="69">
        <v>572081.18999999994</v>
      </c>
      <c r="D120" s="70">
        <f t="shared" si="0"/>
        <v>3.8367952516165399E-2</v>
      </c>
      <c r="E120" s="66"/>
    </row>
    <row r="121" spans="1:5" x14ac:dyDescent="0.2">
      <c r="A121" s="68">
        <v>5134</v>
      </c>
      <c r="B121" s="66" t="s">
        <v>355</v>
      </c>
      <c r="C121" s="69">
        <v>195717.66</v>
      </c>
      <c r="D121" s="70">
        <f t="shared" si="0"/>
        <v>1.3126259028818976E-2</v>
      </c>
      <c r="E121" s="66"/>
    </row>
    <row r="122" spans="1:5" x14ac:dyDescent="0.2">
      <c r="A122" s="68">
        <v>5135</v>
      </c>
      <c r="B122" s="66" t="s">
        <v>356</v>
      </c>
      <c r="C122" s="69">
        <v>252774.09</v>
      </c>
      <c r="D122" s="70">
        <f t="shared" si="0"/>
        <v>1.6952880905657674E-2</v>
      </c>
      <c r="E122" s="66"/>
    </row>
    <row r="123" spans="1:5" x14ac:dyDescent="0.2">
      <c r="A123" s="68">
        <v>5136</v>
      </c>
      <c r="B123" s="66" t="s">
        <v>357</v>
      </c>
      <c r="C123" s="69">
        <v>16085.95</v>
      </c>
      <c r="D123" s="70">
        <f t="shared" si="0"/>
        <v>1.0788415640399064E-3</v>
      </c>
      <c r="E123" s="66"/>
    </row>
    <row r="124" spans="1:5" x14ac:dyDescent="0.2">
      <c r="A124" s="68">
        <v>5137</v>
      </c>
      <c r="B124" s="66" t="s">
        <v>358</v>
      </c>
      <c r="C124" s="69">
        <v>6370</v>
      </c>
      <c r="D124" s="70">
        <f t="shared" si="0"/>
        <v>4.2721883152280118E-4</v>
      </c>
      <c r="E124" s="66"/>
    </row>
    <row r="125" spans="1:5" x14ac:dyDescent="0.2">
      <c r="A125" s="68">
        <v>5138</v>
      </c>
      <c r="B125" s="66" t="s">
        <v>359</v>
      </c>
      <c r="C125" s="69">
        <v>21325.279999999999</v>
      </c>
      <c r="D125" s="70">
        <f t="shared" si="0"/>
        <v>1.4302293883040127E-3</v>
      </c>
      <c r="E125" s="66"/>
    </row>
    <row r="126" spans="1:5" x14ac:dyDescent="0.2">
      <c r="A126" s="68">
        <v>5139</v>
      </c>
      <c r="B126" s="66" t="s">
        <v>360</v>
      </c>
      <c r="C126" s="69">
        <v>266075.15999999997</v>
      </c>
      <c r="D126" s="70">
        <f t="shared" si="0"/>
        <v>1.7844948030210729E-2</v>
      </c>
      <c r="E126" s="66"/>
    </row>
    <row r="127" spans="1:5" x14ac:dyDescent="0.2">
      <c r="A127" s="68">
        <v>5200</v>
      </c>
      <c r="B127" s="66" t="s">
        <v>361</v>
      </c>
      <c r="C127" s="69">
        <v>148872.26999999999</v>
      </c>
      <c r="D127" s="70">
        <f t="shared" si="0"/>
        <v>9.9844642441988957E-3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370</v>
      </c>
      <c r="C137" s="69">
        <v>148872.26999999999</v>
      </c>
      <c r="D137" s="70">
        <f t="shared" si="0"/>
        <v>9.9844642441988957E-3</v>
      </c>
      <c r="E137" s="66"/>
    </row>
    <row r="138" spans="1:5" x14ac:dyDescent="0.2">
      <c r="A138" s="68">
        <v>5241</v>
      </c>
      <c r="B138" s="66" t="s">
        <v>371</v>
      </c>
      <c r="C138" s="69">
        <v>148872.26999999999</v>
      </c>
      <c r="D138" s="70">
        <f t="shared" si="0"/>
        <v>9.9844642441988957E-3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>
        <f t="shared" si="0"/>
        <v>0</v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>
        <f t="shared" si="0"/>
        <v>0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>
        <f t="shared" ref="D165:D170" si="1">(C165*100%)/$C$99</f>
        <v>0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>
        <v>0</v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>
        <v>0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>
        <v>0</v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>
        <v>0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>
        <v>0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>
        <v>0</v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>
        <v>0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>
        <v>0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>
        <v>0</v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>
        <v>0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>
        <v>0</v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>
        <v>0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>
        <v>0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>
        <v>0</v>
      </c>
      <c r="E184" s="66"/>
    </row>
    <row r="185" spans="1:5" x14ac:dyDescent="0.2">
      <c r="A185" s="68">
        <v>5500</v>
      </c>
      <c r="B185" s="66" t="s">
        <v>413</v>
      </c>
      <c r="C185" s="69">
        <v>256958.95</v>
      </c>
      <c r="D185" s="70">
        <v>2.3244722314938147E-2</v>
      </c>
      <c r="E185" s="66"/>
    </row>
    <row r="186" spans="1:5" x14ac:dyDescent="0.2">
      <c r="A186" s="68">
        <v>5510</v>
      </c>
      <c r="B186" s="66" t="s">
        <v>414</v>
      </c>
      <c r="C186" s="69">
        <v>256958.95</v>
      </c>
      <c r="D186" s="70">
        <v>2.3244722314938147E-2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>
        <v>0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>
        <v>0</v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>
        <v>0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>
        <v>0</v>
      </c>
      <c r="E190" s="66"/>
    </row>
    <row r="191" spans="1:5" x14ac:dyDescent="0.2">
      <c r="A191" s="68">
        <v>5515</v>
      </c>
      <c r="B191" s="66" t="s">
        <v>419</v>
      </c>
      <c r="C191" s="69">
        <v>256958.95</v>
      </c>
      <c r="D191" s="70">
        <v>2.2229085426325894E-2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>
        <v>0</v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>
        <v>3.21785925412551E-4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>
        <v>6.9385096319970379E-4</v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>
        <v>0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>
        <v>0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>
        <v>0</v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>
        <v>0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>
        <v>0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>
        <v>0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>
        <v>0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>
        <v>0</v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>
        <v>0</v>
      </c>
      <c r="E203" s="66"/>
    </row>
    <row r="204" spans="1:5" x14ac:dyDescent="0.2">
      <c r="A204" s="68">
        <v>5590</v>
      </c>
      <c r="B204" s="66" t="s">
        <v>434</v>
      </c>
      <c r="C204" s="69">
        <v>0</v>
      </c>
      <c r="D204" s="70">
        <v>0</v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>
        <v>0</v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>
        <v>0</v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>
        <v>0</v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>
        <v>0</v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>
        <v>0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>
        <v>0</v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>
        <v>0</v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>
        <v>0</v>
      </c>
      <c r="E212" s="66"/>
    </row>
    <row r="213" spans="1:5" x14ac:dyDescent="0.2">
      <c r="A213" s="68">
        <v>5599</v>
      </c>
      <c r="B213" s="66" t="s">
        <v>442</v>
      </c>
      <c r="C213" s="69">
        <v>0</v>
      </c>
      <c r="D213" s="70">
        <v>0</v>
      </c>
      <c r="E213" s="66"/>
    </row>
    <row r="214" spans="1:5" x14ac:dyDescent="0.2">
      <c r="A214" s="68">
        <v>5600</v>
      </c>
      <c r="B214" s="66" t="s">
        <v>443</v>
      </c>
      <c r="C214" s="69">
        <v>0</v>
      </c>
      <c r="D214" s="70">
        <v>0</v>
      </c>
      <c r="E214" s="66"/>
    </row>
    <row r="215" spans="1:5" x14ac:dyDescent="0.2">
      <c r="A215" s="68">
        <v>5610</v>
      </c>
      <c r="B215" s="66" t="s">
        <v>444</v>
      </c>
      <c r="C215" s="69">
        <v>0</v>
      </c>
      <c r="D215" s="70">
        <v>0</v>
      </c>
      <c r="E215" s="66"/>
    </row>
    <row r="216" spans="1:5" x14ac:dyDescent="0.2">
      <c r="A216" s="68">
        <v>5611</v>
      </c>
      <c r="B216" s="66" t="s">
        <v>445</v>
      </c>
      <c r="C216" s="69">
        <v>0</v>
      </c>
      <c r="D216" s="70">
        <v>0</v>
      </c>
      <c r="E216" s="66"/>
    </row>
    <row r="217" spans="1:5" x14ac:dyDescent="0.2">
      <c r="C217" s="38">
        <v>0</v>
      </c>
    </row>
    <row r="218" spans="1:5" x14ac:dyDescent="0.2">
      <c r="B218" s="38" t="s">
        <v>64</v>
      </c>
      <c r="C218" s="38">
        <v>0</v>
      </c>
    </row>
    <row r="219" spans="1:5" x14ac:dyDescent="0.2">
      <c r="C219" s="3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="130" zoomScaleNormal="13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446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447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447</v>
      </c>
    </row>
    <row r="13" spans="1:2" ht="22.5" x14ac:dyDescent="0.2">
      <c r="A13" s="114"/>
      <c r="B13" s="25" t="s">
        <v>448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showGridLines="0" topLeftCell="A8" zoomScale="160" zoomScaleNormal="160" workbookViewId="0">
      <selection activeCell="C14" sqref="C14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5" t="str">
        <f>ESF!A1</f>
        <v>Fideicomiso de Obras por Cooperación</v>
      </c>
      <c r="B1" s="165"/>
      <c r="C1" s="165"/>
      <c r="D1" s="45" t="s">
        <v>0</v>
      </c>
      <c r="E1" s="46">
        <f>'Notas a los Edos Financieros'!D1</f>
        <v>2022</v>
      </c>
    </row>
    <row r="2" spans="1:5" ht="18.95" customHeight="1" x14ac:dyDescent="0.2">
      <c r="A2" s="165" t="s">
        <v>451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5" t="str">
        <f>ESF!A3</f>
        <v>Correspondiente del 01 de enero  al 31 de diciembre del 2022</v>
      </c>
      <c r="B3" s="165"/>
      <c r="C3" s="165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452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0</v>
      </c>
    </row>
    <row r="9" spans="1:5" x14ac:dyDescent="0.2">
      <c r="A9" s="51">
        <v>3120</v>
      </c>
      <c r="B9" s="47" t="s">
        <v>453</v>
      </c>
      <c r="C9" s="52">
        <v>0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x14ac:dyDescent="0.2">
      <c r="A12" s="49" t="s">
        <v>455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52">
        <v>7525131.1299999999</v>
      </c>
      <c r="D14" s="47" t="s">
        <v>668</v>
      </c>
    </row>
    <row r="15" spans="1:5" x14ac:dyDescent="0.2">
      <c r="A15" s="51">
        <v>3220</v>
      </c>
      <c r="B15" s="47" t="s">
        <v>458</v>
      </c>
      <c r="C15" s="52">
        <v>44831875.200000003</v>
      </c>
      <c r="D15" s="47" t="s">
        <v>668</v>
      </c>
    </row>
    <row r="16" spans="1:5" x14ac:dyDescent="0.2">
      <c r="A16" s="51">
        <v>3230</v>
      </c>
      <c r="B16" s="47" t="s">
        <v>459</v>
      </c>
      <c r="C16" s="52">
        <v>0</v>
      </c>
    </row>
    <row r="17" spans="1:3" x14ac:dyDescent="0.2">
      <c r="A17" s="51">
        <v>3231</v>
      </c>
      <c r="B17" s="47" t="s">
        <v>460</v>
      </c>
      <c r="C17" s="52">
        <v>0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52"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52">
        <v>-7272884.8099999996</v>
      </c>
    </row>
    <row r="26" spans="1:3" x14ac:dyDescent="0.2">
      <c r="A26" s="51">
        <v>3251</v>
      </c>
      <c r="B26" s="47" t="s">
        <v>469</v>
      </c>
      <c r="C26" s="52">
        <v>-7272884.8099999996</v>
      </c>
    </row>
    <row r="27" spans="1:3" x14ac:dyDescent="0.2">
      <c r="A27" s="51">
        <v>3252</v>
      </c>
      <c r="B27" s="47" t="s">
        <v>470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showGridLines="0" zoomScale="130" zoomScaleNormal="13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showGridLines="0" topLeftCell="A77" zoomScale="130" zoomScaleNormal="130" workbookViewId="0">
      <selection activeCell="H92" sqref="H92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5" t="str">
        <f>ESF!A1</f>
        <v>Fideicomiso de Obras por Cooperación</v>
      </c>
      <c r="B1" s="165"/>
      <c r="C1" s="165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5" t="s">
        <v>474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5" t="str">
        <f>ESF!A3</f>
        <v>Correspondiente del 01 de enero  al 31 de diciembre del 2022</v>
      </c>
      <c r="B3" s="165"/>
      <c r="C3" s="165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x14ac:dyDescent="0.2">
      <c r="A7" s="50" t="s">
        <v>68</v>
      </c>
      <c r="B7" s="50" t="s">
        <v>476</v>
      </c>
      <c r="C7" s="124">
        <v>2022</v>
      </c>
      <c r="D7" s="124">
        <v>2021</v>
      </c>
    </row>
    <row r="8" spans="1:5" x14ac:dyDescent="0.2">
      <c r="A8" s="51">
        <v>1111</v>
      </c>
      <c r="B8" s="47" t="s">
        <v>477</v>
      </c>
      <c r="C8" s="52">
        <v>0</v>
      </c>
      <c r="D8" s="52">
        <v>0</v>
      </c>
    </row>
    <row r="9" spans="1:5" x14ac:dyDescent="0.2">
      <c r="A9" s="51">
        <v>1112</v>
      </c>
      <c r="B9" s="47" t="s">
        <v>478</v>
      </c>
      <c r="C9" s="52">
        <v>0</v>
      </c>
      <c r="D9" s="52">
        <v>0</v>
      </c>
    </row>
    <row r="10" spans="1:5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101542445.73999999</v>
      </c>
      <c r="D11" s="52">
        <v>47872107.630000003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480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482</v>
      </c>
      <c r="C15" s="120">
        <f>+C11</f>
        <v>101542445.73999999</v>
      </c>
      <c r="D15" s="120">
        <f>+D11</f>
        <v>47872107.630000003</v>
      </c>
    </row>
    <row r="18" spans="1:4" x14ac:dyDescent="0.2">
      <c r="A18" s="49" t="s">
        <v>483</v>
      </c>
      <c r="B18" s="49"/>
      <c r="C18" s="49"/>
      <c r="D18" s="49"/>
    </row>
    <row r="19" spans="1:4" x14ac:dyDescent="0.2">
      <c r="A19" s="50" t="s">
        <v>68</v>
      </c>
      <c r="B19" s="50" t="s">
        <v>476</v>
      </c>
      <c r="C19" s="124" t="s">
        <v>484</v>
      </c>
      <c r="D19" s="124" t="s">
        <v>485</v>
      </c>
    </row>
    <row r="20" spans="1:4" x14ac:dyDescent="0.2">
      <c r="A20" s="58">
        <v>1230</v>
      </c>
      <c r="B20" s="59" t="s">
        <v>121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v>0</v>
      </c>
      <c r="D28" s="120">
        <v>0</v>
      </c>
    </row>
    <row r="29" spans="1:4" x14ac:dyDescent="0.2">
      <c r="A29" s="51">
        <v>1241</v>
      </c>
      <c r="B29" s="47" t="s">
        <v>130</v>
      </c>
      <c r="C29" s="52">
        <v>0</v>
      </c>
      <c r="D29" s="52">
        <v>0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486</v>
      </c>
      <c r="C43" s="120">
        <f>C20+C28+C37</f>
        <v>0</v>
      </c>
      <c r="D43" s="120">
        <f>D20+D28+D37</f>
        <v>0</v>
      </c>
    </row>
    <row r="45" spans="1:6" ht="15" x14ac:dyDescent="0.25">
      <c r="A45" s="49" t="s">
        <v>487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476</v>
      </c>
      <c r="C46" s="124">
        <v>2022</v>
      </c>
      <c r="D46" s="124">
        <v>2021</v>
      </c>
      <c r="F46"/>
    </row>
    <row r="47" spans="1:6" ht="14.25" customHeight="1" x14ac:dyDescent="0.25">
      <c r="A47" s="58">
        <v>3210</v>
      </c>
      <c r="B47" s="59" t="s">
        <v>488</v>
      </c>
      <c r="C47" s="120">
        <v>7525131.1299999999</v>
      </c>
      <c r="D47" s="120">
        <v>797547.12</v>
      </c>
      <c r="E47" s="140"/>
      <c r="F47"/>
    </row>
    <row r="48" spans="1:6" ht="9.9499999999999993" customHeight="1" x14ac:dyDescent="0.25">
      <c r="A48" s="51"/>
      <c r="B48" s="132" t="s">
        <v>489</v>
      </c>
      <c r="C48" s="120">
        <f>+C61+C96</f>
        <v>3902582.3900000006</v>
      </c>
      <c r="D48" s="120">
        <f>+D61+D96</f>
        <v>772431.25</v>
      </c>
      <c r="E48" s="141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490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491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492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493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493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494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f>+C62+C84</f>
        <v>405831.22</v>
      </c>
      <c r="D61" s="120">
        <f>+D62</f>
        <v>354173.9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f>+C67+C68+C69</f>
        <v>256958.95</v>
      </c>
      <c r="D62" s="120">
        <f>+D67+D68+D69</f>
        <v>354173.9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256958.95</v>
      </c>
      <c r="D67" s="52">
        <v>338698.9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4902.97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0</v>
      </c>
      <c r="D69" s="52">
        <v>10572.03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5540</v>
      </c>
      <c r="B80" s="59" t="s">
        <v>432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5541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8">
        <v>5550</v>
      </c>
      <c r="B82" s="59" t="s">
        <v>433</v>
      </c>
      <c r="C82" s="120">
        <v>0</v>
      </c>
      <c r="D82" s="120">
        <v>0</v>
      </c>
      <c r="F82"/>
    </row>
    <row r="83" spans="1:6" ht="9.9499999999999993" customHeight="1" x14ac:dyDescent="0.25">
      <c r="A83" s="51">
        <v>5551</v>
      </c>
      <c r="B83" s="47" t="s">
        <v>433</v>
      </c>
      <c r="C83" s="52">
        <v>0</v>
      </c>
      <c r="D83" s="52">
        <v>0</v>
      </c>
      <c r="F83"/>
    </row>
    <row r="84" spans="1:6" ht="9.9499999999999993" customHeight="1" x14ac:dyDescent="0.25">
      <c r="A84" s="58">
        <v>5590</v>
      </c>
      <c r="B84" s="59" t="s">
        <v>434</v>
      </c>
      <c r="C84" s="120">
        <f>+C92</f>
        <v>148872.26999999999</v>
      </c>
      <c r="D84" s="120">
        <v>0</v>
      </c>
      <c r="F84"/>
    </row>
    <row r="85" spans="1:6" ht="9.9499999999999993" customHeight="1" x14ac:dyDescent="0.25">
      <c r="A85" s="51">
        <v>5591</v>
      </c>
      <c r="B85" s="47" t="s">
        <v>435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5592</v>
      </c>
      <c r="B86" s="47" t="s">
        <v>436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5593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5594</v>
      </c>
      <c r="B88" s="47" t="s">
        <v>495</v>
      </c>
      <c r="C88" s="52">
        <v>0</v>
      </c>
      <c r="D88" s="52">
        <v>0</v>
      </c>
      <c r="F88"/>
    </row>
    <row r="89" spans="1:6" ht="9.9499999999999993" customHeight="1" x14ac:dyDescent="0.25">
      <c r="A89" s="51">
        <v>5595</v>
      </c>
      <c r="B89" s="47" t="s">
        <v>439</v>
      </c>
      <c r="C89" s="52">
        <v>0</v>
      </c>
      <c r="D89" s="52">
        <v>0</v>
      </c>
      <c r="F89"/>
    </row>
    <row r="90" spans="1:6" ht="9.9499999999999993" customHeight="1" x14ac:dyDescent="0.25">
      <c r="A90" s="51">
        <v>5596</v>
      </c>
      <c r="B90" s="47" t="s">
        <v>328</v>
      </c>
      <c r="C90" s="52">
        <v>0</v>
      </c>
      <c r="D90" s="52">
        <v>0</v>
      </c>
      <c r="F90"/>
    </row>
    <row r="91" spans="1:6" ht="9.9499999999999993" customHeight="1" x14ac:dyDescent="0.25">
      <c r="A91" s="51">
        <v>5597</v>
      </c>
      <c r="B91" s="47" t="s">
        <v>440</v>
      </c>
      <c r="C91" s="52">
        <v>0</v>
      </c>
      <c r="D91" s="52">
        <v>0</v>
      </c>
      <c r="F91"/>
    </row>
    <row r="92" spans="1:6" ht="9.9499999999999993" customHeight="1" x14ac:dyDescent="0.25">
      <c r="A92" s="51">
        <v>5599</v>
      </c>
      <c r="B92" s="47" t="s">
        <v>442</v>
      </c>
      <c r="C92" s="52">
        <v>148872.26999999999</v>
      </c>
      <c r="D92" s="52">
        <v>0</v>
      </c>
      <c r="F92"/>
    </row>
    <row r="93" spans="1:6" ht="9.9499999999999993" customHeight="1" x14ac:dyDescent="0.25">
      <c r="A93" s="58">
        <v>5600</v>
      </c>
      <c r="B93" s="59" t="s">
        <v>443</v>
      </c>
      <c r="C93" s="120">
        <v>0</v>
      </c>
      <c r="D93" s="120">
        <v>0</v>
      </c>
      <c r="F93"/>
    </row>
    <row r="94" spans="1:6" ht="9.9499999999999993" customHeight="1" x14ac:dyDescent="0.25">
      <c r="A94" s="58">
        <v>5610</v>
      </c>
      <c r="B94" s="59" t="s">
        <v>444</v>
      </c>
      <c r="C94" s="120">
        <v>0</v>
      </c>
      <c r="D94" s="120">
        <v>0</v>
      </c>
      <c r="F94"/>
    </row>
    <row r="95" spans="1:6" ht="9.9499999999999993" customHeight="1" x14ac:dyDescent="0.25">
      <c r="A95" s="51">
        <v>5611</v>
      </c>
      <c r="B95" s="47" t="s">
        <v>445</v>
      </c>
      <c r="C95" s="52">
        <v>0</v>
      </c>
      <c r="D95" s="52">
        <v>0</v>
      </c>
      <c r="F95"/>
    </row>
    <row r="96" spans="1:6" ht="9.9499999999999993" customHeight="1" x14ac:dyDescent="0.25">
      <c r="A96" s="58">
        <v>2110</v>
      </c>
      <c r="B96" s="133" t="s">
        <v>496</v>
      </c>
      <c r="C96" s="120">
        <f>+C97+C98+C99</f>
        <v>3496751.1700000004</v>
      </c>
      <c r="D96" s="120">
        <f>+D97+D98+D99</f>
        <v>418257.35</v>
      </c>
      <c r="F96"/>
    </row>
    <row r="97" spans="1:6" ht="9.9499999999999993" customHeight="1" x14ac:dyDescent="0.25">
      <c r="A97" s="51">
        <v>2111</v>
      </c>
      <c r="B97" s="47" t="s">
        <v>497</v>
      </c>
      <c r="C97" s="52">
        <v>3201636.99</v>
      </c>
      <c r="D97" s="52">
        <v>0</v>
      </c>
      <c r="F97"/>
    </row>
    <row r="98" spans="1:6" ht="9.9499999999999993" customHeight="1" x14ac:dyDescent="0.25">
      <c r="A98" s="51">
        <v>2112</v>
      </c>
      <c r="B98" s="47" t="s">
        <v>498</v>
      </c>
      <c r="C98" s="52">
        <v>76457.999999999971</v>
      </c>
      <c r="D98" s="52">
        <v>66127.34</v>
      </c>
      <c r="F98"/>
    </row>
    <row r="99" spans="1:6" ht="9.9499999999999993" customHeight="1" x14ac:dyDescent="0.25">
      <c r="A99" s="51">
        <v>2112</v>
      </c>
      <c r="B99" s="47" t="s">
        <v>499</v>
      </c>
      <c r="C99" s="52">
        <v>218656.18000000017</v>
      </c>
      <c r="D99" s="52">
        <v>352130.01</v>
      </c>
      <c r="F99"/>
    </row>
    <row r="100" spans="1:6" ht="9.9499999999999993" customHeight="1" x14ac:dyDescent="0.25">
      <c r="A100" s="51">
        <v>2115</v>
      </c>
      <c r="B100" s="47" t="s">
        <v>500</v>
      </c>
      <c r="C100" s="52">
        <v>0</v>
      </c>
      <c r="D100" s="52">
        <v>0</v>
      </c>
      <c r="F100"/>
    </row>
    <row r="101" spans="1:6" ht="9.9499999999999993" customHeight="1" x14ac:dyDescent="0.25">
      <c r="A101" s="51">
        <v>2114</v>
      </c>
      <c r="B101" s="47" t="s">
        <v>501</v>
      </c>
      <c r="C101" s="52">
        <v>0</v>
      </c>
      <c r="D101" s="52">
        <v>0</v>
      </c>
      <c r="F101"/>
    </row>
    <row r="102" spans="1:6" ht="9.9499999999999993" customHeight="1" x14ac:dyDescent="0.25">
      <c r="A102" s="51"/>
      <c r="B102" s="132" t="s">
        <v>502</v>
      </c>
      <c r="C102" s="120">
        <f>+C124</f>
        <v>17717597.219999999</v>
      </c>
      <c r="D102" s="120">
        <v>1633139.28</v>
      </c>
      <c r="F102"/>
    </row>
    <row r="103" spans="1:6" ht="9.9499999999999993" customHeight="1" x14ac:dyDescent="0.2">
      <c r="A103" s="58">
        <v>4300</v>
      </c>
      <c r="B103" s="142" t="s">
        <v>43</v>
      </c>
      <c r="C103" s="52">
        <v>0</v>
      </c>
      <c r="D103" s="52">
        <v>0</v>
      </c>
    </row>
    <row r="104" spans="1:6" ht="9.9499999999999993" customHeight="1" x14ac:dyDescent="0.2">
      <c r="A104" s="58">
        <v>4310</v>
      </c>
      <c r="B104" s="142" t="s">
        <v>313</v>
      </c>
      <c r="C104" s="120">
        <v>0</v>
      </c>
      <c r="D104" s="120">
        <v>0</v>
      </c>
    </row>
    <row r="105" spans="1:6" ht="9.9499999999999993" customHeight="1" x14ac:dyDescent="0.2">
      <c r="A105" s="51">
        <v>4311</v>
      </c>
      <c r="B105" s="143" t="s">
        <v>314</v>
      </c>
      <c r="C105" s="52">
        <v>0</v>
      </c>
      <c r="D105" s="52">
        <v>0</v>
      </c>
    </row>
    <row r="106" spans="1:6" ht="9.9499999999999993" customHeight="1" x14ac:dyDescent="0.2">
      <c r="A106" s="51">
        <v>4319</v>
      </c>
      <c r="B106" s="143" t="s">
        <v>315</v>
      </c>
      <c r="C106" s="52">
        <v>0</v>
      </c>
      <c r="D106" s="52">
        <v>0</v>
      </c>
    </row>
    <row r="107" spans="1:6" ht="9.9499999999999993" customHeight="1" x14ac:dyDescent="0.2">
      <c r="A107" s="58">
        <v>4320</v>
      </c>
      <c r="B107" s="142" t="s">
        <v>316</v>
      </c>
      <c r="C107" s="120">
        <v>0</v>
      </c>
      <c r="D107" s="120">
        <v>0</v>
      </c>
    </row>
    <row r="108" spans="1:6" ht="9.9499999999999993" customHeight="1" x14ac:dyDescent="0.2">
      <c r="A108" s="51">
        <v>4321</v>
      </c>
      <c r="B108" s="143" t="s">
        <v>317</v>
      </c>
      <c r="C108" s="52">
        <v>0</v>
      </c>
      <c r="D108" s="52">
        <v>0</v>
      </c>
    </row>
    <row r="109" spans="1:6" ht="9.9499999999999993" customHeight="1" x14ac:dyDescent="0.2">
      <c r="A109" s="51">
        <v>4322</v>
      </c>
      <c r="B109" s="143" t="s">
        <v>318</v>
      </c>
      <c r="C109" s="52">
        <v>0</v>
      </c>
      <c r="D109" s="52">
        <v>0</v>
      </c>
    </row>
    <row r="110" spans="1:6" ht="9.9499999999999993" customHeight="1" x14ac:dyDescent="0.2">
      <c r="A110" s="51">
        <v>4323</v>
      </c>
      <c r="B110" s="143" t="s">
        <v>319</v>
      </c>
      <c r="C110" s="52">
        <v>0</v>
      </c>
      <c r="D110" s="52">
        <v>0</v>
      </c>
    </row>
    <row r="111" spans="1:6" ht="9.9499999999999993" customHeight="1" x14ac:dyDescent="0.2">
      <c r="A111" s="51">
        <v>4324</v>
      </c>
      <c r="B111" s="143" t="s">
        <v>320</v>
      </c>
      <c r="C111" s="52">
        <v>0</v>
      </c>
      <c r="D111" s="52">
        <v>0</v>
      </c>
    </row>
    <row r="112" spans="1:6" ht="9.9499999999999993" customHeight="1" x14ac:dyDescent="0.2">
      <c r="A112" s="51">
        <v>4325</v>
      </c>
      <c r="B112" s="143" t="s">
        <v>321</v>
      </c>
      <c r="C112" s="52">
        <v>0</v>
      </c>
      <c r="D112" s="52">
        <v>0</v>
      </c>
    </row>
    <row r="113" spans="1:6" ht="9.9499999999999993" customHeight="1" x14ac:dyDescent="0.2">
      <c r="A113" s="58">
        <v>4330</v>
      </c>
      <c r="B113" s="142" t="s">
        <v>322</v>
      </c>
      <c r="C113" s="120">
        <v>0</v>
      </c>
      <c r="D113" s="120">
        <v>0</v>
      </c>
    </row>
    <row r="114" spans="1:6" ht="9.9499999999999993" customHeight="1" x14ac:dyDescent="0.2">
      <c r="A114" s="51">
        <v>4331</v>
      </c>
      <c r="B114" s="143" t="s">
        <v>322</v>
      </c>
      <c r="C114" s="52">
        <v>0</v>
      </c>
      <c r="D114" s="52">
        <v>0</v>
      </c>
    </row>
    <row r="115" spans="1:6" ht="9.9499999999999993" customHeight="1" x14ac:dyDescent="0.2">
      <c r="A115" s="58">
        <v>4340</v>
      </c>
      <c r="B115" s="142" t="s">
        <v>323</v>
      </c>
      <c r="C115" s="120">
        <v>0</v>
      </c>
      <c r="D115" s="120">
        <v>0</v>
      </c>
    </row>
    <row r="116" spans="1:6" ht="9.9499999999999993" customHeight="1" x14ac:dyDescent="0.2">
      <c r="A116" s="51">
        <v>4341</v>
      </c>
      <c r="B116" s="143" t="s">
        <v>323</v>
      </c>
      <c r="C116" s="52">
        <v>0</v>
      </c>
      <c r="D116" s="52">
        <v>0</v>
      </c>
    </row>
    <row r="117" spans="1:6" ht="9.9499999999999993" customHeight="1" x14ac:dyDescent="0.2">
      <c r="A117" s="58">
        <v>4390</v>
      </c>
      <c r="B117" s="142" t="s">
        <v>324</v>
      </c>
      <c r="C117" s="120">
        <v>0</v>
      </c>
      <c r="D117" s="120">
        <v>0</v>
      </c>
    </row>
    <row r="118" spans="1:6" ht="9.9499999999999993" customHeight="1" x14ac:dyDescent="0.2">
      <c r="A118" s="51">
        <v>4392</v>
      </c>
      <c r="B118" s="143" t="s">
        <v>325</v>
      </c>
      <c r="C118" s="52">
        <v>0</v>
      </c>
      <c r="D118" s="52">
        <v>0</v>
      </c>
    </row>
    <row r="119" spans="1:6" ht="9.9499999999999993" customHeight="1" x14ac:dyDescent="0.2">
      <c r="A119" s="51">
        <v>4393</v>
      </c>
      <c r="B119" s="143" t="s">
        <v>326</v>
      </c>
      <c r="C119" s="52">
        <v>0</v>
      </c>
      <c r="D119" s="52">
        <v>0</v>
      </c>
    </row>
    <row r="120" spans="1:6" ht="9.9499999999999993" customHeight="1" x14ac:dyDescent="0.2">
      <c r="A120" s="51">
        <v>4394</v>
      </c>
      <c r="B120" s="143" t="s">
        <v>327</v>
      </c>
      <c r="C120" s="52">
        <v>0</v>
      </c>
      <c r="D120" s="52">
        <v>0</v>
      </c>
    </row>
    <row r="121" spans="1:6" ht="9.9499999999999993" customHeight="1" x14ac:dyDescent="0.2">
      <c r="A121" s="51">
        <v>4395</v>
      </c>
      <c r="B121" s="143" t="s">
        <v>328</v>
      </c>
      <c r="C121" s="52">
        <v>0</v>
      </c>
      <c r="D121" s="52">
        <v>0</v>
      </c>
    </row>
    <row r="122" spans="1:6" ht="9.9499999999999993" customHeight="1" x14ac:dyDescent="0.2">
      <c r="A122" s="51">
        <v>4396</v>
      </c>
      <c r="B122" s="143" t="s">
        <v>329</v>
      </c>
      <c r="C122" s="52">
        <v>0</v>
      </c>
      <c r="D122" s="52">
        <v>0</v>
      </c>
    </row>
    <row r="123" spans="1:6" ht="9.9499999999999993" customHeight="1" x14ac:dyDescent="0.2">
      <c r="A123" s="51">
        <v>4397</v>
      </c>
      <c r="B123" s="143" t="s">
        <v>330</v>
      </c>
      <c r="C123" s="52">
        <v>0</v>
      </c>
      <c r="D123" s="52">
        <v>0</v>
      </c>
    </row>
    <row r="124" spans="1:6" ht="9.9499999999999993" customHeight="1" x14ac:dyDescent="0.2">
      <c r="A124" s="51">
        <v>4399</v>
      </c>
      <c r="B124" s="143" t="s">
        <v>324</v>
      </c>
      <c r="C124" s="52">
        <v>17717597.219999999</v>
      </c>
      <c r="D124" s="52">
        <v>0</v>
      </c>
    </row>
    <row r="125" spans="1:6" ht="9.9499999999999993" customHeight="1" x14ac:dyDescent="0.25">
      <c r="A125" s="58">
        <v>1120</v>
      </c>
      <c r="B125" s="133" t="s">
        <v>503</v>
      </c>
      <c r="C125" s="120">
        <v>0</v>
      </c>
      <c r="D125" s="120">
        <v>0</v>
      </c>
      <c r="F125"/>
    </row>
    <row r="126" spans="1:6" customFormat="1" ht="9.9499999999999993" customHeight="1" x14ac:dyDescent="0.25">
      <c r="A126" s="51">
        <v>1124</v>
      </c>
      <c r="B126" s="131" t="s">
        <v>504</v>
      </c>
      <c r="C126" s="52">
        <v>0</v>
      </c>
      <c r="D126" s="52">
        <v>0</v>
      </c>
    </row>
    <row r="127" spans="1:6" ht="9.9499999999999993" customHeight="1" x14ac:dyDescent="0.25">
      <c r="A127" s="51">
        <v>1124</v>
      </c>
      <c r="B127" s="131" t="s">
        <v>505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1124</v>
      </c>
      <c r="B128" s="131" t="s">
        <v>506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1124</v>
      </c>
      <c r="B129" s="131" t="s">
        <v>507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1124</v>
      </c>
      <c r="B130" s="131" t="s">
        <v>508</v>
      </c>
      <c r="C130" s="52">
        <v>0</v>
      </c>
      <c r="D130" s="52">
        <v>0</v>
      </c>
      <c r="F130"/>
    </row>
    <row r="131" spans="1:6" ht="9.9499999999999993" customHeight="1" x14ac:dyDescent="0.25">
      <c r="A131" s="51">
        <v>1124</v>
      </c>
      <c r="B131" s="131" t="s">
        <v>509</v>
      </c>
      <c r="C131" s="52">
        <v>0</v>
      </c>
      <c r="D131" s="52">
        <v>0</v>
      </c>
      <c r="F131"/>
    </row>
    <row r="132" spans="1:6" ht="9.9499999999999993" customHeight="1" x14ac:dyDescent="0.25">
      <c r="A132" s="51">
        <v>1122</v>
      </c>
      <c r="B132" s="131" t="s">
        <v>510</v>
      </c>
      <c r="C132" s="52">
        <v>0</v>
      </c>
      <c r="D132" s="52">
        <v>0</v>
      </c>
      <c r="F132"/>
    </row>
    <row r="133" spans="1:6" ht="9.9499999999999993" customHeight="1" x14ac:dyDescent="0.25">
      <c r="A133" s="51">
        <v>1122</v>
      </c>
      <c r="B133" s="131" t="s">
        <v>511</v>
      </c>
      <c r="C133" s="52">
        <v>0</v>
      </c>
      <c r="D133" s="52">
        <v>0</v>
      </c>
      <c r="F133"/>
    </row>
    <row r="134" spans="1:6" ht="9.9499999999999993" customHeight="1" x14ac:dyDescent="0.25">
      <c r="A134" s="51">
        <v>1122</v>
      </c>
      <c r="B134" s="131" t="s">
        <v>512</v>
      </c>
      <c r="C134" s="52">
        <v>0</v>
      </c>
      <c r="D134" s="52">
        <v>0</v>
      </c>
      <c r="F134"/>
    </row>
    <row r="135" spans="1:6" ht="9.9499999999999993" customHeight="1" x14ac:dyDescent="0.25">
      <c r="A135" s="51"/>
      <c r="B135" s="134" t="s">
        <v>513</v>
      </c>
      <c r="C135" s="120">
        <f>C47+C48-C102</f>
        <v>-6289883.6999999993</v>
      </c>
      <c r="D135" s="120">
        <f>D47+D48-D102</f>
        <v>-63160.909999999916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5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113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38" t="s">
        <v>519</v>
      </c>
    </row>
    <row r="13" spans="1:2" ht="15" customHeight="1" x14ac:dyDescent="0.2">
      <c r="A13" s="113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29" t="s">
        <v>521</v>
      </c>
      <c r="B16" s="128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53717F-A634-4C88-A897-BE86DAD80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Hewlett-Packard Company</cp:lastModifiedBy>
  <cp:revision/>
  <dcterms:created xsi:type="dcterms:W3CDTF">2012-12-11T20:36:24Z</dcterms:created>
  <dcterms:modified xsi:type="dcterms:W3CDTF">2023-01-18T22:18:04Z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